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65" yWindow="0" windowWidth="17730" windowHeight="9105"/>
  </bookViews>
  <sheets>
    <sheet name="2017" sheetId="33" r:id="rId1"/>
  </sheets>
  <calcPr calcId="145621"/>
</workbook>
</file>

<file path=xl/calcChain.xml><?xml version="1.0" encoding="utf-8"?>
<calcChain xmlns="http://schemas.openxmlformats.org/spreadsheetml/2006/main">
  <c r="J45" i="33" l="1"/>
  <c r="I45" i="33"/>
  <c r="H45" i="33"/>
  <c r="G45" i="33"/>
  <c r="F45" i="33"/>
  <c r="E44" i="33"/>
  <c r="L32" i="33" s="1"/>
  <c r="E43" i="33"/>
  <c r="L31" i="33" s="1"/>
  <c r="E42" i="33"/>
  <c r="L30" i="33" s="1"/>
  <c r="E41" i="33"/>
  <c r="L29" i="33" s="1"/>
  <c r="E40" i="33"/>
  <c r="L28" i="33" s="1"/>
  <c r="E39" i="33"/>
  <c r="L27" i="33" s="1"/>
  <c r="A39" i="33"/>
  <c r="A40" i="33" s="1"/>
  <c r="A41" i="33" s="1"/>
  <c r="A42" i="33" s="1"/>
  <c r="A43" i="33" s="1"/>
  <c r="A44" i="33" s="1"/>
  <c r="E38" i="33"/>
  <c r="K33" i="33"/>
  <c r="J33" i="33"/>
  <c r="I33" i="33"/>
  <c r="H33" i="33"/>
  <c r="G33" i="33"/>
  <c r="F33" i="33"/>
  <c r="E32" i="33"/>
  <c r="E31" i="33"/>
  <c r="E30" i="33"/>
  <c r="E29" i="33"/>
  <c r="E28" i="33"/>
  <c r="E27" i="33"/>
  <c r="E26" i="33"/>
  <c r="E25" i="33"/>
  <c r="E24" i="33"/>
  <c r="E23" i="33"/>
  <c r="E22" i="33"/>
  <c r="E21" i="33"/>
  <c r="E20" i="33"/>
  <c r="E19" i="33"/>
  <c r="E18" i="33"/>
  <c r="E17" i="33"/>
  <c r="E16" i="33"/>
  <c r="E15" i="33"/>
  <c r="E14" i="33"/>
  <c r="E13" i="33"/>
  <c r="E12" i="33"/>
  <c r="E11" i="33"/>
  <c r="E10" i="33"/>
  <c r="E9" i="33"/>
  <c r="E8" i="33"/>
  <c r="E7" i="33"/>
  <c r="E6" i="33"/>
  <c r="E5" i="33"/>
  <c r="E4" i="33"/>
  <c r="E3" i="33"/>
  <c r="A3" i="33"/>
  <c r="A4" i="33" s="1"/>
  <c r="A5" i="33" s="1"/>
  <c r="A6" i="33" s="1"/>
  <c r="A7" i="33" s="1"/>
  <c r="A8" i="33" s="1"/>
  <c r="A9" i="33" s="1"/>
  <c r="A10" i="33" s="1"/>
  <c r="A11" i="33" s="1"/>
  <c r="A12" i="33" s="1"/>
  <c r="A13" i="33" s="1"/>
  <c r="A14" i="33" s="1"/>
  <c r="A15" i="33" s="1"/>
  <c r="A16" i="33" s="1"/>
  <c r="A17" i="33" s="1"/>
  <c r="A18" i="33" s="1"/>
  <c r="A19" i="33" s="1"/>
  <c r="A20" i="33" s="1"/>
  <c r="A21" i="33" s="1"/>
  <c r="A22" i="33" s="1"/>
  <c r="A23" i="33" s="1"/>
  <c r="A24" i="33" s="1"/>
  <c r="A25" i="33" s="1"/>
  <c r="A26" i="33" s="1"/>
  <c r="A27" i="33" s="1"/>
  <c r="A28" i="33" s="1"/>
  <c r="A29" i="33" s="1"/>
  <c r="A30" i="33" s="1"/>
  <c r="A31" i="33" s="1"/>
  <c r="A32" i="33" s="1"/>
  <c r="E2" i="33"/>
  <c r="N2" i="33" s="1"/>
  <c r="E45" i="33" l="1"/>
  <c r="E46" i="33" s="1"/>
  <c r="L26" i="33"/>
  <c r="L33" i="33" s="1"/>
  <c r="N3" i="33"/>
  <c r="N4" i="33" s="1"/>
  <c r="N5" i="33" s="1"/>
  <c r="N6" i="33" s="1"/>
  <c r="N7" i="33" s="1"/>
  <c r="N8" i="33"/>
  <c r="N9" i="33" s="1"/>
  <c r="N10" i="33" s="1"/>
  <c r="N11" i="33" s="1"/>
  <c r="N12" i="33" s="1"/>
  <c r="N13" i="33" s="1"/>
  <c r="N14" i="33" s="1"/>
  <c r="N15" i="33" s="1"/>
  <c r="N16" i="33" s="1"/>
  <c r="N17" i="33" s="1"/>
  <c r="N18" i="33" s="1"/>
  <c r="N19" i="33" s="1"/>
  <c r="N20" i="33" s="1"/>
  <c r="N21" i="33" s="1"/>
  <c r="N22" i="33" s="1"/>
  <c r="N23" i="33" s="1"/>
  <c r="N24" i="33" s="1"/>
  <c r="N25" i="33" s="1"/>
  <c r="N26" i="33" s="1"/>
  <c r="N27" i="33" s="1"/>
  <c r="N28" i="33" s="1"/>
  <c r="N29" i="33" s="1"/>
  <c r="N30" i="33" s="1"/>
  <c r="N31" i="33" s="1"/>
  <c r="N32" i="33" s="1"/>
  <c r="E33" i="33"/>
  <c r="E34" i="33" s="1"/>
  <c r="G35" i="33"/>
  <c r="G47" i="33"/>
  <c r="I47" i="33"/>
  <c r="F47" i="33"/>
  <c r="H47" i="33"/>
  <c r="J47" i="33"/>
  <c r="G34" i="33"/>
  <c r="I34" i="33"/>
  <c r="G46" i="33"/>
  <c r="I46" i="33"/>
  <c r="F34" i="33"/>
  <c r="H34" i="33"/>
  <c r="J34" i="33"/>
  <c r="F46" i="33"/>
  <c r="H46" i="33"/>
  <c r="J46" i="33"/>
  <c r="H35" i="33" l="1"/>
  <c r="J35" i="33"/>
  <c r="F35" i="33"/>
  <c r="K35" i="33"/>
  <c r="I35" i="33"/>
  <c r="E47" i="33"/>
  <c r="E35" i="33" l="1"/>
</calcChain>
</file>

<file path=xl/sharedStrings.xml><?xml version="1.0" encoding="utf-8"?>
<sst xmlns="http://schemas.openxmlformats.org/spreadsheetml/2006/main" count="80" uniqueCount="59">
  <si>
    <t>Osall.</t>
  </si>
  <si>
    <t>Keskiarvo</t>
  </si>
  <si>
    <t>Vko</t>
  </si>
  <si>
    <t>Yhteensä</t>
  </si>
  <si>
    <t xml:space="preserve"> </t>
  </si>
  <si>
    <t>MUU</t>
  </si>
  <si>
    <t>YÖ</t>
  </si>
  <si>
    <t>Huom</t>
  </si>
  <si>
    <t>Paikka</t>
  </si>
  <si>
    <t>Kevola, Rastitupa</t>
  </si>
  <si>
    <t>Huso, Naurisvaha</t>
  </si>
  <si>
    <t>YÖRASTIT (luvut sisältyvät ylläoleviin)</t>
  </si>
  <si>
    <t>Nro</t>
  </si>
  <si>
    <t>Veikkari, Laarimäki</t>
  </si>
  <si>
    <t>6 km</t>
  </si>
  <si>
    <t>4 km A</t>
  </si>
  <si>
    <t>4 km B</t>
  </si>
  <si>
    <t>2 km</t>
  </si>
  <si>
    <t>3 km A</t>
  </si>
  <si>
    <t>Osuus</t>
  </si>
  <si>
    <t>Pvm</t>
  </si>
  <si>
    <t>Kurki</t>
  </si>
  <si>
    <t>Sauvo, Suojala (SU)</t>
  </si>
  <si>
    <t>Koskela</t>
  </si>
  <si>
    <t>Sauvo, Lautkankare</t>
  </si>
  <si>
    <t>Suksela, Siililä</t>
  </si>
  <si>
    <t>Ruokolinna, Sattela</t>
  </si>
  <si>
    <t>RR:11</t>
  </si>
  <si>
    <t>Wiksberg</t>
  </si>
  <si>
    <t>RR:9</t>
  </si>
  <si>
    <t>RR:17</t>
  </si>
  <si>
    <t>Kevola, Isovuori</t>
  </si>
  <si>
    <t>Kurjenkylä</t>
  </si>
  <si>
    <t>Varasvuori</t>
  </si>
  <si>
    <t>Sairaala</t>
  </si>
  <si>
    <t>Sauvo kk, Vahtinen (SU)</t>
  </si>
  <si>
    <t>Huso, metsästysmaja</t>
  </si>
  <si>
    <t>Ruokolinna</t>
  </si>
  <si>
    <t>Kauhainen</t>
  </si>
  <si>
    <t>RR:14</t>
  </si>
  <si>
    <t>RR:18</t>
  </si>
  <si>
    <t>Meltola, Jukola</t>
  </si>
  <si>
    <t>Urheilukenttä</t>
  </si>
  <si>
    <t>Paippi, Tätilä</t>
  </si>
  <si>
    <t>Hiekkahelmi</t>
  </si>
  <si>
    <t>Sauvo, Kotikylä</t>
  </si>
  <si>
    <t>Nummenpään louhos</t>
  </si>
  <si>
    <t>Hevonpää, louhos</t>
  </si>
  <si>
    <t>RR:6, 12km:7, 9km:22</t>
  </si>
  <si>
    <t>RR:2</t>
  </si>
  <si>
    <t>Pitkäporras, Kettukallio</t>
  </si>
  <si>
    <t>Piikkiö, Kylänpää (RaPi)</t>
  </si>
  <si>
    <t>RR:27</t>
  </si>
  <si>
    <t>Rastireitti:20</t>
  </si>
  <si>
    <t>Sauvo, Vähäkylä, Huuhka</t>
  </si>
  <si>
    <t>Rastireitti:17</t>
  </si>
  <si>
    <t>Sattelantie</t>
  </si>
  <si>
    <t>Nummenpää, Fuila</t>
  </si>
  <si>
    <t>Kriivari, Jukantie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</si>
</sst>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name val="Dutch (scalable)"/>
    </font>
    <font>
      <sz val="12"/>
      <name val="Dutch (scalable)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14" fontId="3" fillId="0" borderId="2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4" xfId="2" applyFont="1" applyBorder="1" applyAlignment="1">
      <alignment horizontal="center"/>
    </xf>
    <xf numFmtId="0" fontId="2" fillId="0" borderId="6" xfId="0" applyFont="1" applyBorder="1"/>
    <xf numFmtId="0" fontId="3" fillId="0" borderId="0" xfId="0" applyFont="1" applyBorder="1"/>
    <xf numFmtId="0" fontId="3" fillId="0" borderId="0" xfId="0" applyFont="1" applyFill="1"/>
    <xf numFmtId="0" fontId="3" fillId="0" borderId="1" xfId="2" applyFont="1" applyBorder="1" applyAlignment="1">
      <alignment horizontal="center"/>
    </xf>
    <xf numFmtId="0" fontId="2" fillId="0" borderId="1" xfId="2" applyFont="1" applyBorder="1" applyAlignment="1">
      <alignment horizontal="right"/>
    </xf>
    <xf numFmtId="0" fontId="2" fillId="0" borderId="1" xfId="2" applyFont="1" applyBorder="1" applyAlignment="1">
      <alignment horizontal="left"/>
    </xf>
    <xf numFmtId="0" fontId="2" fillId="0" borderId="1" xfId="2" applyFont="1" applyBorder="1" applyAlignment="1">
      <alignment horizontal="center"/>
    </xf>
    <xf numFmtId="0" fontId="3" fillId="0" borderId="0" xfId="2" applyFont="1"/>
    <xf numFmtId="0" fontId="3" fillId="0" borderId="0" xfId="1" applyFont="1"/>
    <xf numFmtId="14" fontId="2" fillId="0" borderId="1" xfId="2" applyNumberFormat="1" applyFont="1" applyBorder="1" applyAlignment="1">
      <alignment horizontal="right"/>
    </xf>
    <xf numFmtId="14" fontId="2" fillId="0" borderId="1" xfId="2" applyNumberFormat="1" applyFont="1" applyBorder="1" applyAlignment="1">
      <alignment horizontal="left"/>
    </xf>
    <xf numFmtId="2" fontId="3" fillId="0" borderId="1" xfId="2" applyNumberFormat="1" applyFont="1" applyBorder="1" applyAlignment="1">
      <alignment horizontal="center"/>
    </xf>
    <xf numFmtId="10" fontId="3" fillId="0" borderId="1" xfId="2" applyNumberFormat="1" applyFont="1" applyBorder="1" applyAlignment="1">
      <alignment horizontal="center"/>
    </xf>
    <xf numFmtId="2" fontId="3" fillId="0" borderId="2" xfId="2" applyNumberFormat="1" applyFont="1" applyBorder="1" applyAlignment="1">
      <alignment horizontal="center"/>
    </xf>
    <xf numFmtId="14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8" xfId="0" applyFont="1" applyBorder="1" applyAlignment="1">
      <alignment horizontal="center"/>
    </xf>
    <xf numFmtId="2" fontId="3" fillId="0" borderId="9" xfId="2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3">
    <cellStyle name="Normaali" xfId="0" builtinId="0"/>
    <cellStyle name="Normaali_2010" xfId="1"/>
    <cellStyle name="Normaali_Taul1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abSelected="1" zoomScaleNormal="100" workbookViewId="0">
      <selection activeCell="Q29" sqref="Q29"/>
    </sheetView>
  </sheetViews>
  <sheetFormatPr defaultColWidth="8.88671875" defaultRowHeight="12"/>
  <cols>
    <col min="1" max="1" width="3.77734375" style="10" customWidth="1"/>
    <col min="2" max="2" width="7.77734375" style="11" customWidth="1"/>
    <col min="3" max="3" width="4.77734375" style="12" customWidth="1"/>
    <col min="4" max="4" width="25.77734375" style="13" customWidth="1"/>
    <col min="5" max="5" width="6.77734375" style="10" customWidth="1"/>
    <col min="6" max="10" width="5.77734375" style="10" customWidth="1"/>
    <col min="11" max="11" width="5.77734375" style="14" customWidth="1"/>
    <col min="12" max="12" width="5.77734375" style="10" customWidth="1"/>
    <col min="13" max="13" width="15" style="7" customWidth="1"/>
    <col min="14" max="14" width="6.77734375" style="7" customWidth="1"/>
    <col min="15" max="15" width="2.77734375" style="7" customWidth="1"/>
    <col min="16" max="16384" width="8.88671875" style="7"/>
  </cols>
  <sheetData>
    <row r="1" spans="1:15" s="29" customFormat="1" ht="15" customHeight="1" thickBot="1">
      <c r="A1" s="22" t="s">
        <v>2</v>
      </c>
      <c r="B1" s="23" t="s">
        <v>20</v>
      </c>
      <c r="C1" s="24" t="s">
        <v>12</v>
      </c>
      <c r="D1" s="25" t="s">
        <v>8</v>
      </c>
      <c r="E1" s="23" t="s">
        <v>0</v>
      </c>
      <c r="F1" s="27" t="s">
        <v>14</v>
      </c>
      <c r="G1" s="27" t="s">
        <v>15</v>
      </c>
      <c r="H1" s="27" t="s">
        <v>16</v>
      </c>
      <c r="I1" s="27" t="s">
        <v>18</v>
      </c>
      <c r="J1" s="27" t="s">
        <v>17</v>
      </c>
      <c r="K1" s="23" t="s">
        <v>5</v>
      </c>
      <c r="L1" s="26" t="s">
        <v>6</v>
      </c>
      <c r="M1" s="28" t="s">
        <v>7</v>
      </c>
      <c r="N1" s="2">
        <v>138058</v>
      </c>
    </row>
    <row r="2" spans="1:15" ht="15" customHeight="1">
      <c r="A2" s="18">
        <v>13</v>
      </c>
      <c r="B2" s="19">
        <v>42824</v>
      </c>
      <c r="C2" s="20">
        <v>955</v>
      </c>
      <c r="D2" s="21" t="s">
        <v>42</v>
      </c>
      <c r="E2" s="18">
        <f t="shared" ref="E2:E32" si="0">SUM(F2:K2)</f>
        <v>162</v>
      </c>
      <c r="F2" s="3">
        <v>37</v>
      </c>
      <c r="G2" s="3">
        <v>49</v>
      </c>
      <c r="H2" s="3">
        <v>23</v>
      </c>
      <c r="I2" s="3">
        <v>35</v>
      </c>
      <c r="J2" s="3">
        <v>18</v>
      </c>
      <c r="K2" s="3"/>
      <c r="L2" s="18"/>
      <c r="N2" s="7">
        <f>IF(E2&gt;0,N1+E2,)</f>
        <v>138220</v>
      </c>
      <c r="O2" s="29"/>
    </row>
    <row r="3" spans="1:15" ht="15" customHeight="1">
      <c r="A3" s="3">
        <f t="shared" ref="A3:A32" si="1">A2+1</f>
        <v>14</v>
      </c>
      <c r="B3" s="4">
        <v>42831</v>
      </c>
      <c r="C3" s="5">
        <v>956</v>
      </c>
      <c r="D3" s="21" t="s">
        <v>33</v>
      </c>
      <c r="E3" s="3">
        <f t="shared" si="0"/>
        <v>216</v>
      </c>
      <c r="F3" s="3">
        <v>54</v>
      </c>
      <c r="G3" s="3">
        <v>66</v>
      </c>
      <c r="H3" s="3">
        <v>37</v>
      </c>
      <c r="I3" s="3">
        <v>41</v>
      </c>
      <c r="J3" s="3">
        <v>18</v>
      </c>
      <c r="K3" s="3"/>
      <c r="L3" s="3"/>
      <c r="N3" s="7">
        <f t="shared" ref="N3:N32" si="2">IF(E3&gt;0,N2+E3,)</f>
        <v>138436</v>
      </c>
      <c r="O3" s="29"/>
    </row>
    <row r="4" spans="1:15" ht="15" customHeight="1">
      <c r="A4" s="3">
        <f t="shared" si="1"/>
        <v>15</v>
      </c>
      <c r="B4" s="4">
        <v>42838</v>
      </c>
      <c r="C4" s="5">
        <v>957</v>
      </c>
      <c r="D4" s="21" t="s">
        <v>35</v>
      </c>
      <c r="E4" s="3">
        <f>SUM(F4:K4)</f>
        <v>135</v>
      </c>
      <c r="F4" s="3">
        <v>20</v>
      </c>
      <c r="G4" s="3">
        <v>49</v>
      </c>
      <c r="H4" s="3">
        <v>19</v>
      </c>
      <c r="I4" s="3">
        <v>28</v>
      </c>
      <c r="J4" s="3">
        <v>19</v>
      </c>
      <c r="K4" s="3"/>
      <c r="L4" s="3"/>
      <c r="N4" s="7">
        <f t="shared" si="2"/>
        <v>138571</v>
      </c>
      <c r="O4" s="29"/>
    </row>
    <row r="5" spans="1:15" ht="15" customHeight="1">
      <c r="A5" s="3">
        <f t="shared" si="1"/>
        <v>16</v>
      </c>
      <c r="B5" s="4">
        <v>42845</v>
      </c>
      <c r="C5" s="5">
        <v>958</v>
      </c>
      <c r="D5" s="6" t="s">
        <v>26</v>
      </c>
      <c r="E5" s="3">
        <f t="shared" si="0"/>
        <v>233</v>
      </c>
      <c r="F5" s="3">
        <v>42</v>
      </c>
      <c r="G5" s="3">
        <v>69</v>
      </c>
      <c r="H5" s="3">
        <v>36</v>
      </c>
      <c r="I5" s="3">
        <v>37</v>
      </c>
      <c r="J5" s="3">
        <v>49</v>
      </c>
      <c r="K5" s="3"/>
      <c r="L5" s="3"/>
      <c r="N5" s="7">
        <f t="shared" si="2"/>
        <v>138804</v>
      </c>
      <c r="O5" s="29"/>
    </row>
    <row r="6" spans="1:15" ht="15" customHeight="1">
      <c r="A6" s="3">
        <f t="shared" si="1"/>
        <v>17</v>
      </c>
      <c r="B6" s="4">
        <v>42852</v>
      </c>
      <c r="C6" s="5">
        <v>959</v>
      </c>
      <c r="D6" s="43" t="s">
        <v>43</v>
      </c>
      <c r="E6" s="3">
        <f t="shared" si="0"/>
        <v>241</v>
      </c>
      <c r="F6" s="3">
        <v>59</v>
      </c>
      <c r="G6" s="9">
        <v>77</v>
      </c>
      <c r="H6" s="3">
        <v>33</v>
      </c>
      <c r="I6" s="3">
        <v>47</v>
      </c>
      <c r="J6" s="3">
        <v>25</v>
      </c>
      <c r="K6" s="3"/>
      <c r="L6" s="3"/>
      <c r="N6" s="7">
        <f t="shared" si="2"/>
        <v>139045</v>
      </c>
      <c r="O6" s="29"/>
    </row>
    <row r="7" spans="1:15" ht="15" customHeight="1">
      <c r="A7" s="3">
        <f t="shared" si="1"/>
        <v>18</v>
      </c>
      <c r="B7" s="4">
        <v>42859</v>
      </c>
      <c r="C7" s="5">
        <v>960</v>
      </c>
      <c r="D7" s="42" t="s">
        <v>23</v>
      </c>
      <c r="E7" s="3">
        <f t="shared" si="0"/>
        <v>232</v>
      </c>
      <c r="F7" s="9">
        <v>57</v>
      </c>
      <c r="G7" s="3">
        <v>71</v>
      </c>
      <c r="H7" s="3">
        <v>28</v>
      </c>
      <c r="I7" s="9">
        <v>37</v>
      </c>
      <c r="J7" s="9">
        <v>39</v>
      </c>
      <c r="K7" s="3"/>
      <c r="L7" s="3"/>
      <c r="N7" s="7">
        <f t="shared" si="2"/>
        <v>139277</v>
      </c>
      <c r="O7" s="29"/>
    </row>
    <row r="8" spans="1:15" ht="15" customHeight="1">
      <c r="A8" s="3">
        <f t="shared" si="1"/>
        <v>19</v>
      </c>
      <c r="B8" s="4">
        <v>42866</v>
      </c>
      <c r="C8" s="5">
        <v>961</v>
      </c>
      <c r="D8" s="43" t="s">
        <v>44</v>
      </c>
      <c r="E8" s="3">
        <f t="shared" si="0"/>
        <v>260</v>
      </c>
      <c r="F8" s="3">
        <v>77</v>
      </c>
      <c r="G8" s="3">
        <v>77</v>
      </c>
      <c r="H8" s="3">
        <v>38</v>
      </c>
      <c r="I8" s="3">
        <v>43</v>
      </c>
      <c r="J8" s="3">
        <v>25</v>
      </c>
      <c r="K8" s="3"/>
      <c r="L8" s="3"/>
      <c r="N8" s="7">
        <f t="shared" si="2"/>
        <v>139537</v>
      </c>
      <c r="O8" s="29"/>
    </row>
    <row r="9" spans="1:15" ht="15" customHeight="1">
      <c r="A9" s="3">
        <f t="shared" si="1"/>
        <v>20</v>
      </c>
      <c r="B9" s="4">
        <v>42873</v>
      </c>
      <c r="C9" s="5">
        <v>962</v>
      </c>
      <c r="D9" s="6" t="s">
        <v>46</v>
      </c>
      <c r="E9" s="3">
        <f t="shared" si="0"/>
        <v>229</v>
      </c>
      <c r="F9" s="3">
        <v>53</v>
      </c>
      <c r="G9" s="3">
        <v>81</v>
      </c>
      <c r="H9" s="9">
        <v>38</v>
      </c>
      <c r="I9" s="3">
        <v>41</v>
      </c>
      <c r="J9" s="3">
        <v>16</v>
      </c>
      <c r="K9" s="3"/>
      <c r="L9" s="3"/>
      <c r="N9" s="7">
        <f t="shared" si="2"/>
        <v>139766</v>
      </c>
      <c r="O9" s="29"/>
    </row>
    <row r="10" spans="1:15" ht="15" customHeight="1">
      <c r="A10" s="3">
        <f t="shared" si="1"/>
        <v>21</v>
      </c>
      <c r="B10" s="4">
        <v>42880</v>
      </c>
      <c r="C10" s="5">
        <v>963</v>
      </c>
      <c r="D10" s="6" t="s">
        <v>45</v>
      </c>
      <c r="E10" s="9">
        <f t="shared" si="0"/>
        <v>192</v>
      </c>
      <c r="F10" s="3">
        <v>40</v>
      </c>
      <c r="G10" s="3">
        <v>57</v>
      </c>
      <c r="H10" s="3">
        <v>31</v>
      </c>
      <c r="I10" s="3">
        <v>43</v>
      </c>
      <c r="J10" s="3">
        <v>21</v>
      </c>
      <c r="K10" s="3"/>
      <c r="L10" s="3"/>
      <c r="N10" s="7">
        <f t="shared" si="2"/>
        <v>139958</v>
      </c>
      <c r="O10" s="29"/>
    </row>
    <row r="11" spans="1:15" ht="15" customHeight="1">
      <c r="A11" s="3">
        <f t="shared" si="1"/>
        <v>22</v>
      </c>
      <c r="B11" s="4">
        <v>42887</v>
      </c>
      <c r="C11" s="5">
        <v>964</v>
      </c>
      <c r="D11" s="8" t="s">
        <v>37</v>
      </c>
      <c r="E11" s="3">
        <f t="shared" si="0"/>
        <v>266</v>
      </c>
      <c r="F11" s="3">
        <v>68</v>
      </c>
      <c r="G11" s="3">
        <v>77</v>
      </c>
      <c r="H11" s="3">
        <v>34</v>
      </c>
      <c r="I11" s="3">
        <v>54</v>
      </c>
      <c r="J11" s="3">
        <v>15</v>
      </c>
      <c r="K11" s="3">
        <v>18</v>
      </c>
      <c r="L11" s="3"/>
      <c r="M11" s="30" t="s">
        <v>40</v>
      </c>
      <c r="N11" s="7">
        <f t="shared" si="2"/>
        <v>140224</v>
      </c>
      <c r="O11" s="29"/>
    </row>
    <row r="12" spans="1:15" ht="15" customHeight="1">
      <c r="A12" s="3">
        <f t="shared" si="1"/>
        <v>23</v>
      </c>
      <c r="B12" s="4">
        <v>42894</v>
      </c>
      <c r="C12" s="5">
        <v>965</v>
      </c>
      <c r="D12" s="13" t="s">
        <v>21</v>
      </c>
      <c r="E12" s="3">
        <f t="shared" si="0"/>
        <v>232</v>
      </c>
      <c r="F12" s="3">
        <v>44</v>
      </c>
      <c r="G12" s="3">
        <v>61</v>
      </c>
      <c r="H12" s="3">
        <v>29</v>
      </c>
      <c r="I12" s="3">
        <v>53</v>
      </c>
      <c r="J12" s="3">
        <v>10</v>
      </c>
      <c r="K12" s="3">
        <v>35</v>
      </c>
      <c r="L12" s="3"/>
      <c r="M12" s="30" t="s">
        <v>48</v>
      </c>
      <c r="N12" s="7">
        <f t="shared" si="2"/>
        <v>140456</v>
      </c>
      <c r="O12" s="29"/>
    </row>
    <row r="13" spans="1:15" ht="15" customHeight="1">
      <c r="A13" s="3">
        <f t="shared" si="1"/>
        <v>24</v>
      </c>
      <c r="B13" s="4">
        <v>42901</v>
      </c>
      <c r="C13" s="5">
        <v>966</v>
      </c>
      <c r="D13" s="42" t="s">
        <v>22</v>
      </c>
      <c r="E13" s="9">
        <f t="shared" si="0"/>
        <v>149</v>
      </c>
      <c r="F13" s="3">
        <v>30</v>
      </c>
      <c r="G13" s="3">
        <v>41</v>
      </c>
      <c r="H13" s="3">
        <v>26</v>
      </c>
      <c r="I13" s="3">
        <v>39</v>
      </c>
      <c r="J13" s="3">
        <v>11</v>
      </c>
      <c r="K13" s="3">
        <v>2</v>
      </c>
      <c r="L13" s="3"/>
      <c r="M13" s="30" t="s">
        <v>49</v>
      </c>
      <c r="N13" s="7">
        <f t="shared" si="2"/>
        <v>140605</v>
      </c>
      <c r="O13" s="29"/>
    </row>
    <row r="14" spans="1:15" ht="15" customHeight="1">
      <c r="A14" s="3">
        <f t="shared" si="1"/>
        <v>25</v>
      </c>
      <c r="B14" s="4">
        <v>42908</v>
      </c>
      <c r="C14" s="5">
        <v>967</v>
      </c>
      <c r="D14" s="43" t="s">
        <v>38</v>
      </c>
      <c r="E14" s="9">
        <f t="shared" si="0"/>
        <v>213</v>
      </c>
      <c r="F14" s="3">
        <v>49</v>
      </c>
      <c r="G14" s="3">
        <v>61</v>
      </c>
      <c r="H14" s="3">
        <v>29</v>
      </c>
      <c r="I14" s="3">
        <v>41</v>
      </c>
      <c r="J14" s="3">
        <v>22</v>
      </c>
      <c r="K14" s="3">
        <v>11</v>
      </c>
      <c r="L14" s="3"/>
      <c r="M14" s="30" t="s">
        <v>27</v>
      </c>
      <c r="N14" s="7">
        <f t="shared" si="2"/>
        <v>140818</v>
      </c>
      <c r="O14" s="29"/>
    </row>
    <row r="15" spans="1:15" ht="15" customHeight="1">
      <c r="A15" s="3">
        <f t="shared" si="1"/>
        <v>26</v>
      </c>
      <c r="B15" s="4">
        <v>42915</v>
      </c>
      <c r="C15" s="5">
        <v>968</v>
      </c>
      <c r="D15" s="43" t="s">
        <v>50</v>
      </c>
      <c r="E15" s="3">
        <f t="shared" si="0"/>
        <v>200</v>
      </c>
      <c r="F15" s="3">
        <v>41</v>
      </c>
      <c r="G15" s="3">
        <v>73</v>
      </c>
      <c r="H15" s="3">
        <v>21</v>
      </c>
      <c r="I15" s="3">
        <v>45</v>
      </c>
      <c r="J15" s="3">
        <v>11</v>
      </c>
      <c r="K15" s="3">
        <v>9</v>
      </c>
      <c r="L15" s="3"/>
      <c r="M15" s="30" t="s">
        <v>29</v>
      </c>
      <c r="N15" s="7">
        <f t="shared" si="2"/>
        <v>141018</v>
      </c>
      <c r="O15" s="29"/>
    </row>
    <row r="16" spans="1:15" ht="15" customHeight="1">
      <c r="A16" s="3">
        <f t="shared" si="1"/>
        <v>27</v>
      </c>
      <c r="B16" s="4">
        <v>42922</v>
      </c>
      <c r="C16" s="5">
        <v>969</v>
      </c>
      <c r="D16" s="42" t="s">
        <v>34</v>
      </c>
      <c r="E16" s="9">
        <f t="shared" si="0"/>
        <v>257</v>
      </c>
      <c r="F16" s="3">
        <v>68</v>
      </c>
      <c r="G16" s="3">
        <v>65</v>
      </c>
      <c r="H16" s="3">
        <v>41</v>
      </c>
      <c r="I16" s="3">
        <v>45</v>
      </c>
      <c r="J16" s="3">
        <v>21</v>
      </c>
      <c r="K16" s="3">
        <v>17</v>
      </c>
      <c r="L16" s="3"/>
      <c r="M16" s="30" t="s">
        <v>30</v>
      </c>
      <c r="N16" s="7">
        <f t="shared" si="2"/>
        <v>141275</v>
      </c>
      <c r="O16" s="29"/>
    </row>
    <row r="17" spans="1:15" ht="15" customHeight="1">
      <c r="A17" s="3">
        <f t="shared" si="1"/>
        <v>28</v>
      </c>
      <c r="B17" s="4">
        <v>42929</v>
      </c>
      <c r="C17" s="5">
        <v>970</v>
      </c>
      <c r="D17" s="8" t="s">
        <v>51</v>
      </c>
      <c r="E17" s="9">
        <f t="shared" si="0"/>
        <v>198</v>
      </c>
      <c r="F17" s="3">
        <v>38</v>
      </c>
      <c r="G17" s="3">
        <v>53</v>
      </c>
      <c r="H17" s="3">
        <v>28</v>
      </c>
      <c r="I17" s="3">
        <v>45</v>
      </c>
      <c r="J17" s="3">
        <v>16</v>
      </c>
      <c r="K17" s="3">
        <v>18</v>
      </c>
      <c r="L17" s="3"/>
      <c r="M17" s="30" t="s">
        <v>40</v>
      </c>
      <c r="N17" s="7">
        <f t="shared" si="2"/>
        <v>141473</v>
      </c>
      <c r="O17" s="29"/>
    </row>
    <row r="18" spans="1:15" ht="15" customHeight="1">
      <c r="A18" s="3">
        <f t="shared" si="1"/>
        <v>29</v>
      </c>
      <c r="B18" s="4">
        <v>42936</v>
      </c>
      <c r="C18" s="5">
        <v>971</v>
      </c>
      <c r="D18" s="8" t="s">
        <v>10</v>
      </c>
      <c r="E18" s="9">
        <f t="shared" si="0"/>
        <v>215</v>
      </c>
      <c r="F18" s="3">
        <v>38</v>
      </c>
      <c r="G18" s="3">
        <v>59</v>
      </c>
      <c r="H18" s="3">
        <v>37</v>
      </c>
      <c r="I18" s="3">
        <v>43</v>
      </c>
      <c r="J18" s="3">
        <v>24</v>
      </c>
      <c r="K18" s="9">
        <v>14</v>
      </c>
      <c r="L18" s="3"/>
      <c r="M18" s="30" t="s">
        <v>39</v>
      </c>
      <c r="N18" s="7">
        <f t="shared" si="2"/>
        <v>141688</v>
      </c>
      <c r="O18" s="29"/>
    </row>
    <row r="19" spans="1:15" ht="15" customHeight="1">
      <c r="A19" s="3">
        <f t="shared" si="1"/>
        <v>30</v>
      </c>
      <c r="B19" s="4">
        <v>42943</v>
      </c>
      <c r="C19" s="5">
        <v>972</v>
      </c>
      <c r="D19" s="42" t="s">
        <v>31</v>
      </c>
      <c r="E19" s="3">
        <f t="shared" si="0"/>
        <v>219</v>
      </c>
      <c r="F19" s="3">
        <v>47</v>
      </c>
      <c r="G19" s="3">
        <v>50</v>
      </c>
      <c r="H19" s="3">
        <v>34</v>
      </c>
      <c r="I19" s="3">
        <v>41</v>
      </c>
      <c r="J19" s="3">
        <v>20</v>
      </c>
      <c r="K19" s="3">
        <v>27</v>
      </c>
      <c r="L19" s="3"/>
      <c r="M19" s="30" t="s">
        <v>52</v>
      </c>
      <c r="N19" s="7">
        <f t="shared" si="2"/>
        <v>141907</v>
      </c>
      <c r="O19" s="29"/>
    </row>
    <row r="20" spans="1:15" ht="15" customHeight="1">
      <c r="A20" s="3">
        <f t="shared" si="1"/>
        <v>31</v>
      </c>
      <c r="B20" s="4">
        <v>42950</v>
      </c>
      <c r="C20" s="5">
        <v>973</v>
      </c>
      <c r="D20" s="8" t="s">
        <v>36</v>
      </c>
      <c r="E20" s="3">
        <f t="shared" si="0"/>
        <v>251</v>
      </c>
      <c r="F20" s="9">
        <v>44</v>
      </c>
      <c r="G20" s="3">
        <v>71</v>
      </c>
      <c r="H20" s="3">
        <v>32</v>
      </c>
      <c r="I20" s="3">
        <v>65</v>
      </c>
      <c r="J20" s="9">
        <v>39</v>
      </c>
      <c r="K20" s="3"/>
      <c r="L20" s="3"/>
      <c r="N20" s="7">
        <f t="shared" si="2"/>
        <v>142158</v>
      </c>
      <c r="O20" s="29"/>
    </row>
    <row r="21" spans="1:15" ht="15" customHeight="1">
      <c r="A21" s="3">
        <f t="shared" si="1"/>
        <v>32</v>
      </c>
      <c r="B21" s="4">
        <v>42957</v>
      </c>
      <c r="C21" s="5">
        <v>974</v>
      </c>
      <c r="D21" s="43" t="s">
        <v>24</v>
      </c>
      <c r="E21" s="3">
        <f t="shared" si="0"/>
        <v>227</v>
      </c>
      <c r="F21" s="3">
        <v>47</v>
      </c>
      <c r="G21" s="9">
        <v>66</v>
      </c>
      <c r="H21" s="3">
        <v>40</v>
      </c>
      <c r="I21" s="3">
        <v>51</v>
      </c>
      <c r="J21" s="3">
        <v>23</v>
      </c>
      <c r="K21" s="3"/>
      <c r="L21" s="3"/>
      <c r="M21" s="30"/>
      <c r="N21" s="7">
        <f t="shared" si="2"/>
        <v>142385</v>
      </c>
      <c r="O21" s="29"/>
    </row>
    <row r="22" spans="1:15" ht="15" customHeight="1">
      <c r="A22" s="3">
        <f t="shared" si="1"/>
        <v>33</v>
      </c>
      <c r="B22" s="4">
        <v>42964</v>
      </c>
      <c r="C22" s="5">
        <v>975</v>
      </c>
      <c r="D22" s="8" t="s">
        <v>47</v>
      </c>
      <c r="E22" s="3">
        <f t="shared" si="0"/>
        <v>197</v>
      </c>
      <c r="F22" s="3">
        <v>18</v>
      </c>
      <c r="G22" s="3">
        <v>67</v>
      </c>
      <c r="H22" s="3">
        <v>17</v>
      </c>
      <c r="I22" s="3">
        <v>61</v>
      </c>
      <c r="J22" s="3">
        <v>14</v>
      </c>
      <c r="K22" s="3">
        <v>20</v>
      </c>
      <c r="L22" s="3"/>
      <c r="M22" s="7" t="s">
        <v>53</v>
      </c>
      <c r="N22" s="7">
        <f t="shared" si="2"/>
        <v>142582</v>
      </c>
      <c r="O22" s="29"/>
    </row>
    <row r="23" spans="1:15" ht="15" customHeight="1">
      <c r="A23" s="3">
        <f t="shared" si="1"/>
        <v>34</v>
      </c>
      <c r="B23" s="4">
        <v>42971</v>
      </c>
      <c r="C23" s="5">
        <v>976</v>
      </c>
      <c r="D23" s="6" t="s">
        <v>13</v>
      </c>
      <c r="E23" s="3">
        <f t="shared" si="0"/>
        <v>226</v>
      </c>
      <c r="F23" s="3">
        <v>39</v>
      </c>
      <c r="G23" s="3">
        <v>85</v>
      </c>
      <c r="H23" s="3">
        <v>31</v>
      </c>
      <c r="I23" s="3">
        <v>41</v>
      </c>
      <c r="J23" s="3">
        <v>30</v>
      </c>
      <c r="K23" s="3"/>
      <c r="L23" s="3"/>
      <c r="N23" s="7">
        <f t="shared" si="2"/>
        <v>142808</v>
      </c>
      <c r="O23" s="29"/>
    </row>
    <row r="24" spans="1:15" ht="15" customHeight="1">
      <c r="A24" s="3">
        <f t="shared" si="1"/>
        <v>35</v>
      </c>
      <c r="B24" s="4">
        <v>42978</v>
      </c>
      <c r="C24" s="5">
        <v>977</v>
      </c>
      <c r="D24" s="42" t="s">
        <v>54</v>
      </c>
      <c r="E24" s="3">
        <f t="shared" si="0"/>
        <v>191</v>
      </c>
      <c r="F24" s="3">
        <v>36</v>
      </c>
      <c r="G24" s="3">
        <v>51</v>
      </c>
      <c r="H24" s="3">
        <v>25</v>
      </c>
      <c r="I24" s="3">
        <v>51</v>
      </c>
      <c r="J24" s="3">
        <v>11</v>
      </c>
      <c r="K24" s="3">
        <v>17</v>
      </c>
      <c r="L24" s="3"/>
      <c r="M24" s="7" t="s">
        <v>55</v>
      </c>
      <c r="N24" s="7">
        <f t="shared" si="2"/>
        <v>142999</v>
      </c>
      <c r="O24" s="29"/>
    </row>
    <row r="25" spans="1:15" ht="15" customHeight="1">
      <c r="A25" s="3">
        <f t="shared" si="1"/>
        <v>36</v>
      </c>
      <c r="B25" s="4">
        <v>42985</v>
      </c>
      <c r="C25" s="5">
        <v>978</v>
      </c>
      <c r="D25" s="43" t="s">
        <v>28</v>
      </c>
      <c r="E25" s="3">
        <f t="shared" si="0"/>
        <v>172</v>
      </c>
      <c r="F25" s="3">
        <v>30</v>
      </c>
      <c r="G25" s="3">
        <v>51</v>
      </c>
      <c r="H25" s="3">
        <v>39</v>
      </c>
      <c r="I25" s="3">
        <v>41</v>
      </c>
      <c r="J25" s="3">
        <v>11</v>
      </c>
      <c r="K25" s="3"/>
      <c r="L25" s="3"/>
      <c r="N25" s="7">
        <f t="shared" si="2"/>
        <v>143171</v>
      </c>
      <c r="O25" s="29"/>
    </row>
    <row r="26" spans="1:15" ht="15" customHeight="1">
      <c r="A26" s="3">
        <f t="shared" si="1"/>
        <v>37</v>
      </c>
      <c r="B26" s="4">
        <v>42992</v>
      </c>
      <c r="C26" s="5">
        <v>979</v>
      </c>
      <c r="D26" s="42" t="s">
        <v>32</v>
      </c>
      <c r="E26" s="9">
        <f t="shared" si="0"/>
        <v>205</v>
      </c>
      <c r="F26" s="3">
        <v>31</v>
      </c>
      <c r="G26" s="3">
        <v>66</v>
      </c>
      <c r="H26" s="3">
        <v>23</v>
      </c>
      <c r="I26" s="9">
        <v>69</v>
      </c>
      <c r="J26" s="3">
        <v>16</v>
      </c>
      <c r="K26" s="3"/>
      <c r="L26" s="3">
        <f>E38</f>
        <v>67</v>
      </c>
      <c r="N26" s="7">
        <f t="shared" si="2"/>
        <v>143376</v>
      </c>
      <c r="O26" s="29"/>
    </row>
    <row r="27" spans="1:15" ht="15" customHeight="1">
      <c r="A27" s="3">
        <f t="shared" si="1"/>
        <v>38</v>
      </c>
      <c r="B27" s="4">
        <v>42999</v>
      </c>
      <c r="C27" s="5">
        <v>980</v>
      </c>
      <c r="D27" s="13" t="s">
        <v>56</v>
      </c>
      <c r="E27" s="9">
        <f>SUM(F27:K27)</f>
        <v>226</v>
      </c>
      <c r="F27" s="3">
        <v>39</v>
      </c>
      <c r="G27" s="3">
        <v>70</v>
      </c>
      <c r="H27" s="3">
        <v>34</v>
      </c>
      <c r="I27" s="3">
        <v>61</v>
      </c>
      <c r="J27" s="3">
        <v>22</v>
      </c>
      <c r="K27" s="3"/>
      <c r="L27" s="3">
        <f t="shared" ref="L27:L32" si="3">E39</f>
        <v>82</v>
      </c>
      <c r="N27" s="7">
        <f t="shared" si="2"/>
        <v>143602</v>
      </c>
      <c r="O27" s="29"/>
    </row>
    <row r="28" spans="1:15" ht="15" customHeight="1">
      <c r="A28" s="3">
        <f t="shared" si="1"/>
        <v>39</v>
      </c>
      <c r="B28" s="4">
        <v>43006</v>
      </c>
      <c r="C28" s="5">
        <v>981</v>
      </c>
      <c r="D28" s="42" t="s">
        <v>57</v>
      </c>
      <c r="E28" s="3">
        <f t="shared" si="0"/>
        <v>221</v>
      </c>
      <c r="F28" s="3">
        <v>52</v>
      </c>
      <c r="G28" s="3">
        <v>49</v>
      </c>
      <c r="H28" s="3">
        <v>49</v>
      </c>
      <c r="I28" s="3">
        <v>56</v>
      </c>
      <c r="J28" s="3">
        <v>15</v>
      </c>
      <c r="K28" s="3"/>
      <c r="L28" s="3">
        <f t="shared" si="3"/>
        <v>60</v>
      </c>
      <c r="N28" s="7">
        <f t="shared" si="2"/>
        <v>143823</v>
      </c>
      <c r="O28" s="29"/>
    </row>
    <row r="29" spans="1:15" ht="15" customHeight="1">
      <c r="A29" s="3">
        <f t="shared" si="1"/>
        <v>40</v>
      </c>
      <c r="B29" s="4">
        <v>43013</v>
      </c>
      <c r="C29" s="5">
        <v>982</v>
      </c>
      <c r="D29" s="42" t="s">
        <v>58</v>
      </c>
      <c r="E29" s="3">
        <f t="shared" si="0"/>
        <v>212</v>
      </c>
      <c r="F29" s="3">
        <v>29</v>
      </c>
      <c r="G29" s="3">
        <v>58</v>
      </c>
      <c r="H29" s="3">
        <v>53</v>
      </c>
      <c r="I29" s="3">
        <v>46</v>
      </c>
      <c r="J29" s="3">
        <v>26</v>
      </c>
      <c r="K29" s="3"/>
      <c r="L29" s="3">
        <f t="shared" si="3"/>
        <v>55</v>
      </c>
      <c r="N29" s="7">
        <f t="shared" si="2"/>
        <v>144035</v>
      </c>
      <c r="O29" s="29"/>
    </row>
    <row r="30" spans="1:15" ht="15" customHeight="1">
      <c r="A30" s="3">
        <f t="shared" si="1"/>
        <v>41</v>
      </c>
      <c r="B30" s="4">
        <v>43020</v>
      </c>
      <c r="C30" s="5">
        <v>983</v>
      </c>
      <c r="D30" s="42" t="s">
        <v>25</v>
      </c>
      <c r="E30" s="3">
        <f t="shared" si="0"/>
        <v>96</v>
      </c>
      <c r="F30" s="3">
        <v>12</v>
      </c>
      <c r="G30" s="3">
        <v>28</v>
      </c>
      <c r="H30" s="3">
        <v>20</v>
      </c>
      <c r="I30" s="3">
        <v>22</v>
      </c>
      <c r="J30" s="3">
        <v>14</v>
      </c>
      <c r="K30" s="3"/>
      <c r="L30" s="3">
        <f t="shared" si="3"/>
        <v>41</v>
      </c>
      <c r="N30" s="7">
        <f t="shared" si="2"/>
        <v>144131</v>
      </c>
      <c r="O30" s="29"/>
    </row>
    <row r="31" spans="1:15" ht="15" customHeight="1">
      <c r="A31" s="3">
        <f t="shared" si="1"/>
        <v>42</v>
      </c>
      <c r="B31" s="4">
        <v>43027</v>
      </c>
      <c r="C31" s="5">
        <v>984</v>
      </c>
      <c r="D31" s="8" t="s">
        <v>41</v>
      </c>
      <c r="E31" s="3">
        <f t="shared" si="0"/>
        <v>211</v>
      </c>
      <c r="F31" s="3">
        <v>36</v>
      </c>
      <c r="G31" s="3">
        <v>65</v>
      </c>
      <c r="H31" s="3">
        <v>41</v>
      </c>
      <c r="I31" s="3">
        <v>48</v>
      </c>
      <c r="J31" s="3">
        <v>21</v>
      </c>
      <c r="K31" s="3"/>
      <c r="L31" s="3">
        <f t="shared" si="3"/>
        <v>59</v>
      </c>
      <c r="N31" s="7">
        <f t="shared" si="2"/>
        <v>144342</v>
      </c>
      <c r="O31" s="29"/>
    </row>
    <row r="32" spans="1:15" ht="15" customHeight="1">
      <c r="A32" s="3">
        <f t="shared" si="1"/>
        <v>43</v>
      </c>
      <c r="B32" s="4">
        <v>43034</v>
      </c>
      <c r="C32" s="5">
        <v>985</v>
      </c>
      <c r="D32" s="42" t="s">
        <v>9</v>
      </c>
      <c r="E32" s="3">
        <f t="shared" si="0"/>
        <v>84</v>
      </c>
      <c r="F32" s="3">
        <v>18</v>
      </c>
      <c r="G32" s="3">
        <v>20</v>
      </c>
      <c r="H32" s="3">
        <v>8</v>
      </c>
      <c r="I32" s="3">
        <v>28</v>
      </c>
      <c r="J32" s="3">
        <v>10</v>
      </c>
      <c r="K32" s="3"/>
      <c r="L32" s="3">
        <f t="shared" si="3"/>
        <v>36</v>
      </c>
      <c r="N32" s="7">
        <f t="shared" si="2"/>
        <v>144426</v>
      </c>
      <c r="O32" s="29"/>
    </row>
    <row r="33" spans="1:14" ht="15" customHeight="1">
      <c r="A33" s="31"/>
      <c r="B33" s="32" t="s">
        <v>3</v>
      </c>
      <c r="C33" s="32"/>
      <c r="D33" s="33"/>
      <c r="E33" s="34">
        <f>SUM(E2:E32)</f>
        <v>6368</v>
      </c>
      <c r="F33" s="34">
        <f t="shared" ref="F33:K33" si="4">SUM(F2:F32)</f>
        <v>1293</v>
      </c>
      <c r="G33" s="34">
        <f t="shared" si="4"/>
        <v>1883</v>
      </c>
      <c r="H33" s="34">
        <f t="shared" si="4"/>
        <v>974</v>
      </c>
      <c r="I33" s="34">
        <f t="shared" si="4"/>
        <v>1398</v>
      </c>
      <c r="J33" s="34">
        <f t="shared" si="4"/>
        <v>632</v>
      </c>
      <c r="K33" s="34">
        <f t="shared" si="4"/>
        <v>188</v>
      </c>
      <c r="L33" s="34">
        <f>SUM(L2:L32)</f>
        <v>400</v>
      </c>
      <c r="M33" s="36"/>
      <c r="N33" s="36"/>
    </row>
    <row r="34" spans="1:14" ht="15" customHeight="1">
      <c r="A34" s="31"/>
      <c r="B34" s="37" t="s">
        <v>1</v>
      </c>
      <c r="C34" s="37"/>
      <c r="D34" s="38"/>
      <c r="E34" s="39">
        <f t="shared" ref="E34:J34" si="5">E33/31</f>
        <v>205.41935483870967</v>
      </c>
      <c r="F34" s="39">
        <f t="shared" si="5"/>
        <v>41.70967741935484</v>
      </c>
      <c r="G34" s="39">
        <f t="shared" si="5"/>
        <v>60.741935483870968</v>
      </c>
      <c r="H34" s="39">
        <f t="shared" si="5"/>
        <v>31.419354838709676</v>
      </c>
      <c r="I34" s="39">
        <f t="shared" si="5"/>
        <v>45.096774193548384</v>
      </c>
      <c r="J34" s="39">
        <f t="shared" si="5"/>
        <v>20.387096774193548</v>
      </c>
      <c r="K34" s="39"/>
      <c r="M34" s="36"/>
      <c r="N34" s="36"/>
    </row>
    <row r="35" spans="1:14" ht="15" customHeight="1">
      <c r="A35" s="31"/>
      <c r="B35" s="37" t="s">
        <v>19</v>
      </c>
      <c r="C35" s="37"/>
      <c r="D35" s="38"/>
      <c r="E35" s="40">
        <f>SUM(F35:K35)</f>
        <v>1</v>
      </c>
      <c r="F35" s="40">
        <f t="shared" ref="F35:K35" si="6">F33/$E$33</f>
        <v>0.2030464824120603</v>
      </c>
      <c r="G35" s="40">
        <f t="shared" si="6"/>
        <v>0.29569723618090454</v>
      </c>
      <c r="H35" s="40">
        <f t="shared" si="6"/>
        <v>0.15295226130653267</v>
      </c>
      <c r="I35" s="40">
        <f t="shared" si="6"/>
        <v>0.219535175879397</v>
      </c>
      <c r="J35" s="40">
        <f t="shared" si="6"/>
        <v>9.9246231155778894E-2</v>
      </c>
      <c r="K35" s="40">
        <f t="shared" si="6"/>
        <v>2.9522613065326633E-2</v>
      </c>
      <c r="L35" s="35" t="s">
        <v>4</v>
      </c>
      <c r="M35" s="36"/>
      <c r="N35" s="36"/>
    </row>
    <row r="36" spans="1:14" ht="15" customHeight="1" thickBot="1">
      <c r="B36" s="15"/>
      <c r="C36" s="16"/>
      <c r="D36" s="17"/>
      <c r="K36" s="10"/>
      <c r="N36" s="36"/>
    </row>
    <row r="37" spans="1:14" ht="15" customHeight="1" thickBot="1">
      <c r="A37" s="22" t="s">
        <v>2</v>
      </c>
      <c r="B37" s="23" t="s">
        <v>20</v>
      </c>
      <c r="C37" s="24" t="s">
        <v>12</v>
      </c>
      <c r="D37" s="25" t="s">
        <v>11</v>
      </c>
      <c r="E37" s="23" t="s">
        <v>0</v>
      </c>
      <c r="F37" s="27" t="s">
        <v>14</v>
      </c>
      <c r="G37" s="27" t="s">
        <v>15</v>
      </c>
      <c r="H37" s="27" t="s">
        <v>16</v>
      </c>
      <c r="I37" s="27" t="s">
        <v>18</v>
      </c>
      <c r="J37" s="27" t="s">
        <v>17</v>
      </c>
      <c r="K37" s="46" t="s">
        <v>5</v>
      </c>
      <c r="N37" s="36"/>
    </row>
    <row r="38" spans="1:14" ht="15" customHeight="1">
      <c r="A38" s="18">
        <v>37</v>
      </c>
      <c r="B38" s="4">
        <v>42992</v>
      </c>
      <c r="C38" s="5">
        <v>979</v>
      </c>
      <c r="D38" s="42" t="s">
        <v>32</v>
      </c>
      <c r="E38" s="18">
        <f t="shared" ref="E38:E43" si="7">SUM(F38:K38)</f>
        <v>67</v>
      </c>
      <c r="F38" s="3">
        <v>12</v>
      </c>
      <c r="G38" s="3">
        <v>22</v>
      </c>
      <c r="H38" s="3">
        <v>5</v>
      </c>
      <c r="I38" s="3">
        <v>25</v>
      </c>
      <c r="J38" s="3">
        <v>3</v>
      </c>
      <c r="K38" s="3"/>
      <c r="N38" s="36"/>
    </row>
    <row r="39" spans="1:14" ht="15" customHeight="1">
      <c r="A39" s="3">
        <f t="shared" ref="A39:A44" si="8">A38+1</f>
        <v>38</v>
      </c>
      <c r="B39" s="4">
        <v>42999</v>
      </c>
      <c r="C39" s="5">
        <v>980</v>
      </c>
      <c r="D39" s="13" t="s">
        <v>56</v>
      </c>
      <c r="E39" s="18">
        <f t="shared" si="7"/>
        <v>82</v>
      </c>
      <c r="F39" s="3">
        <v>14</v>
      </c>
      <c r="G39" s="3">
        <v>28</v>
      </c>
      <c r="H39" s="3">
        <v>13</v>
      </c>
      <c r="I39" s="3">
        <v>20</v>
      </c>
      <c r="J39" s="3">
        <v>7</v>
      </c>
      <c r="K39" s="3"/>
      <c r="N39" s="36"/>
    </row>
    <row r="40" spans="1:14" ht="15" customHeight="1">
      <c r="A40" s="3">
        <f t="shared" si="8"/>
        <v>39</v>
      </c>
      <c r="B40" s="4">
        <v>43006</v>
      </c>
      <c r="C40" s="5">
        <v>981</v>
      </c>
      <c r="D40" s="42" t="s">
        <v>57</v>
      </c>
      <c r="E40" s="3">
        <f t="shared" si="7"/>
        <v>60</v>
      </c>
      <c r="F40" s="3">
        <v>16</v>
      </c>
      <c r="G40" s="3">
        <v>14</v>
      </c>
      <c r="H40" s="3">
        <v>13</v>
      </c>
      <c r="I40" s="3">
        <v>9</v>
      </c>
      <c r="J40" s="3">
        <v>8</v>
      </c>
      <c r="K40" s="3"/>
      <c r="N40" s="36"/>
    </row>
    <row r="41" spans="1:14" ht="15" customHeight="1">
      <c r="A41" s="3">
        <f t="shared" si="8"/>
        <v>40</v>
      </c>
      <c r="B41" s="4">
        <v>43013</v>
      </c>
      <c r="C41" s="5">
        <v>982</v>
      </c>
      <c r="D41" s="42" t="s">
        <v>58</v>
      </c>
      <c r="E41" s="3">
        <f t="shared" si="7"/>
        <v>55</v>
      </c>
      <c r="F41" s="3">
        <v>9</v>
      </c>
      <c r="G41" s="3">
        <v>18</v>
      </c>
      <c r="H41" s="3">
        <v>19</v>
      </c>
      <c r="I41" s="3">
        <v>5</v>
      </c>
      <c r="J41" s="3">
        <v>4</v>
      </c>
      <c r="K41" s="3"/>
      <c r="N41" s="36"/>
    </row>
    <row r="42" spans="1:14" ht="15" customHeight="1">
      <c r="A42" s="3">
        <f t="shared" si="8"/>
        <v>41</v>
      </c>
      <c r="B42" s="4">
        <v>43020</v>
      </c>
      <c r="C42" s="5">
        <v>983</v>
      </c>
      <c r="D42" s="42" t="s">
        <v>25</v>
      </c>
      <c r="E42" s="3">
        <f t="shared" si="7"/>
        <v>41</v>
      </c>
      <c r="F42" s="3">
        <v>6</v>
      </c>
      <c r="G42" s="3">
        <v>15</v>
      </c>
      <c r="H42" s="3">
        <v>10</v>
      </c>
      <c r="I42" s="3">
        <v>6</v>
      </c>
      <c r="J42" s="3">
        <v>4</v>
      </c>
      <c r="K42" s="3"/>
      <c r="N42" s="36"/>
    </row>
    <row r="43" spans="1:14" ht="15" customHeight="1">
      <c r="A43" s="3">
        <f t="shared" si="8"/>
        <v>42</v>
      </c>
      <c r="B43" s="4">
        <v>43027</v>
      </c>
      <c r="C43" s="5">
        <v>984</v>
      </c>
      <c r="D43" s="8" t="s">
        <v>41</v>
      </c>
      <c r="E43" s="3">
        <f t="shared" si="7"/>
        <v>59</v>
      </c>
      <c r="F43" s="3">
        <v>13</v>
      </c>
      <c r="G43" s="3">
        <v>14</v>
      </c>
      <c r="H43" s="3">
        <v>20</v>
      </c>
      <c r="I43" s="3">
        <v>6</v>
      </c>
      <c r="J43" s="3">
        <v>6</v>
      </c>
      <c r="K43" s="3"/>
      <c r="N43" s="36"/>
    </row>
    <row r="44" spans="1:14" ht="15" customHeight="1">
      <c r="A44" s="3">
        <f t="shared" si="8"/>
        <v>43</v>
      </c>
      <c r="B44" s="4">
        <v>43034</v>
      </c>
      <c r="C44" s="5">
        <v>985</v>
      </c>
      <c r="D44" s="42" t="s">
        <v>9</v>
      </c>
      <c r="E44" s="3">
        <f>SUM(F44:K44)</f>
        <v>36</v>
      </c>
      <c r="F44" s="3">
        <v>10</v>
      </c>
      <c r="G44" s="3">
        <v>10</v>
      </c>
      <c r="H44" s="3">
        <v>2</v>
      </c>
      <c r="I44" s="3">
        <v>9</v>
      </c>
      <c r="J44" s="3">
        <v>5</v>
      </c>
      <c r="K44" s="3"/>
      <c r="N44" s="36"/>
    </row>
    <row r="45" spans="1:14" ht="15" customHeight="1">
      <c r="A45" s="3"/>
      <c r="B45" s="32" t="s">
        <v>3</v>
      </c>
      <c r="C45" s="5"/>
      <c r="D45" s="8"/>
      <c r="E45" s="1">
        <f t="shared" ref="E45:J45" si="9">SUM(E38:E44)</f>
        <v>400</v>
      </c>
      <c r="F45" s="1">
        <f t="shared" si="9"/>
        <v>80</v>
      </c>
      <c r="G45" s="1">
        <f t="shared" si="9"/>
        <v>121</v>
      </c>
      <c r="H45" s="1">
        <f t="shared" si="9"/>
        <v>82</v>
      </c>
      <c r="I45" s="1">
        <f t="shared" si="9"/>
        <v>80</v>
      </c>
      <c r="J45" s="44">
        <f t="shared" si="9"/>
        <v>37</v>
      </c>
      <c r="K45" s="1"/>
      <c r="N45" s="36"/>
    </row>
    <row r="46" spans="1:14" ht="15" customHeight="1">
      <c r="A46" s="3"/>
      <c r="B46" s="37" t="s">
        <v>1</v>
      </c>
      <c r="C46" s="5"/>
      <c r="D46" s="8"/>
      <c r="E46" s="41">
        <f t="shared" ref="E46:J46" si="10">E45/7</f>
        <v>57.142857142857146</v>
      </c>
      <c r="F46" s="41">
        <f t="shared" si="10"/>
        <v>11.428571428571429</v>
      </c>
      <c r="G46" s="41">
        <f t="shared" si="10"/>
        <v>17.285714285714285</v>
      </c>
      <c r="H46" s="41">
        <f t="shared" si="10"/>
        <v>11.714285714285714</v>
      </c>
      <c r="I46" s="41">
        <f t="shared" si="10"/>
        <v>11.428571428571429</v>
      </c>
      <c r="J46" s="45">
        <f t="shared" si="10"/>
        <v>5.2857142857142856</v>
      </c>
      <c r="K46" s="3"/>
      <c r="N46" s="36"/>
    </row>
    <row r="47" spans="1:14" ht="15" customHeight="1">
      <c r="A47" s="31"/>
      <c r="B47" s="37" t="s">
        <v>19</v>
      </c>
      <c r="C47" s="37"/>
      <c r="D47" s="38"/>
      <c r="E47" s="40">
        <f>SUM(F47:K47)</f>
        <v>1</v>
      </c>
      <c r="F47" s="40">
        <f>F45/$E$45</f>
        <v>0.2</v>
      </c>
      <c r="G47" s="40">
        <f>G45/$E$45</f>
        <v>0.30249999999999999</v>
      </c>
      <c r="H47" s="40">
        <f>H45/$E$45</f>
        <v>0.20499999999999999</v>
      </c>
      <c r="I47" s="40">
        <f>I45/$E$45</f>
        <v>0.2</v>
      </c>
      <c r="J47" s="40">
        <f>J45/$E$45</f>
        <v>9.2499999999999999E-2</v>
      </c>
      <c r="K47" s="40"/>
      <c r="N47" s="36"/>
    </row>
    <row r="48" spans="1:14" ht="15" customHeight="1"/>
  </sheetData>
  <printOptions gridLines="1" gridLinesSet="0"/>
  <pageMargins left="0.75" right="0.75" top="1" bottom="1" header="0.5" footer="0.5"/>
  <pageSetup paperSize="9" scale="65" fitToHeight="0"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IAA</dc:creator>
  <cp:lastModifiedBy>Ilkka Aakula</cp:lastModifiedBy>
  <cp:lastPrinted>2014-10-20T07:23:46Z</cp:lastPrinted>
  <dcterms:created xsi:type="dcterms:W3CDTF">1998-07-08T05:34:34Z</dcterms:created>
  <dcterms:modified xsi:type="dcterms:W3CDTF">2017-11-09T07:19:45Z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-1198072972</vt:i4>
  </property>
  <property fmtid="{D5CDD505-2E9C-101B-9397-08002B2CF9AE}" pid="3" name="_EmailSubject">
    <vt:lpwstr>Peimarin Rastien tilastoa -02</vt:lpwstr>
  </property>
  <property fmtid="{D5CDD505-2E9C-101B-9397-08002B2CF9AE}" pid="4" name="_AuthorEmail">
    <vt:lpwstr>Jaakko.Roytio@metsaliitto.fi</vt:lpwstr>
  </property>
  <property fmtid="{D5CDD505-2E9C-101B-9397-08002B2CF9AE}" pid="5" name="_AuthorEmailDisplayName">
    <vt:lpwstr>Roytio Jaakko</vt:lpwstr>
  </property>
  <property fmtid="{D5CDD505-2E9C-101B-9397-08002B2CF9AE}" pid="6" name="_ReviewingToolsShownOnce">
    <vt:lpwstr/>
  </property>
</Properties>
</file>