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0" windowWidth="17730" windowHeight="9105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<sst xmlns="http://schemas.openxmlformats.org/spreadsheetml/2006/main" count="154" uniqueCount="78">
  <si>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</si>
  <si>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</si>
  <si>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</si>
  <si>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</si>
  <si>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</si>
  <si>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</si>
  <si>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</si>
  <si>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</si>
  <si>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</si>
  <si>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Kevola, Rastitupa</t>
  </si>
  <si>
    <t>Oinila, Ankkalampi</t>
  </si>
  <si>
    <t>Huso, Naurisvaha</t>
  </si>
  <si>
    <t>Naskarla</t>
  </si>
  <si>
    <t>YÖRASTIT (luvut sisältyvät ylläoleviin)</t>
  </si>
  <si>
    <t>Veikkari, Vaunutie</t>
  </si>
  <si>
    <t>Nro</t>
  </si>
  <si>
    <t>Sauvo, Knuutniemi</t>
  </si>
  <si>
    <t>Ruokolinna, Varkaankellarinmäki</t>
  </si>
  <si>
    <t>Veikkari, Laarimäki</t>
  </si>
  <si>
    <t>Preitilä, Kyysilä</t>
  </si>
  <si>
    <t>Korvenala, Sattela</t>
  </si>
  <si>
    <t>6 km</t>
  </si>
  <si>
    <t>4 km A</t>
  </si>
  <si>
    <t>4 km B</t>
  </si>
  <si>
    <t>2 km</t>
  </si>
  <si>
    <t>3 km A</t>
  </si>
  <si>
    <t>Osuus</t>
  </si>
  <si>
    <t>Pvm</t>
  </si>
  <si>
    <t>Vista, Urheilukenttä</t>
  </si>
  <si>
    <t>Kurki</t>
  </si>
  <si>
    <t>Askala, Nummenalho</t>
  </si>
  <si>
    <t>Kevola, Tuominiittu</t>
  </si>
  <si>
    <t>Hevonpää, Rautalho</t>
  </si>
  <si>
    <t>Sauvo, keskusta (SU)</t>
  </si>
  <si>
    <t>Sauvo, Suojala (SU)</t>
  </si>
  <si>
    <t>Pitkäporras, Meisala</t>
  </si>
  <si>
    <t>Hanhijoen koulu</t>
  </si>
  <si>
    <t>Koskela</t>
  </si>
  <si>
    <t>RR:7</t>
  </si>
  <si>
    <t>Kurki, Pyhässuo</t>
  </si>
  <si>
    <t>Aakoinen, Vallerinta</t>
  </si>
  <si>
    <t>RR:5</t>
  </si>
  <si>
    <t>12km:6; 9km:26; RR:6</t>
  </si>
  <si>
    <t>RR:10</t>
  </si>
  <si>
    <t>Järvessuo, Ohraperkkiö</t>
  </si>
  <si>
    <t>Nummenpää, ent. koulu</t>
  </si>
  <si>
    <t>Sauvo, Louhela</t>
  </si>
  <si>
    <t>Tuuvala</t>
  </si>
  <si>
    <t>RR:3</t>
  </si>
  <si>
    <t>Wiksberg, Meri-Anttila</t>
  </si>
  <si>
    <t>Kauhainen (RaPi)</t>
  </si>
  <si>
    <t>Veikkola, Venhessuo</t>
  </si>
  <si>
    <t>Sukselan koulu</t>
  </si>
  <si>
    <t>Stera, Rivonmäki</t>
  </si>
  <si>
    <t>Vista, Koulukeskus</t>
  </si>
  <si>
    <t>Sauvo, Lautkankare</t>
  </si>
  <si>
    <t>Ruokolinna, Ohraperkkiö</t>
  </si>
  <si>
    <t>Kurki, metsäautotie</t>
  </si>
  <si>
    <t>Rekottila, Rauhalinna</t>
  </si>
  <si>
    <t>12km:8; 9km:28</t>
  </si>
  <si>
    <t>Suksela, Siililä</t>
  </si>
  <si>
    <t>Ruokolinna, Sattela</t>
  </si>
  <si>
    <t>Paippi, Rivonmäki</t>
  </si>
  <si>
    <t>RR:16</t>
  </si>
  <si>
    <t>Vista, Jukantie, Katinhäntä</t>
  </si>
  <si>
    <t>RR:19</t>
  </si>
  <si>
    <t>Kurki, Sorkka</t>
  </si>
  <si>
    <t>Piikkiö, Toivonlinna (RaPi)</t>
  </si>
  <si>
    <t xml:space="preserve">Huso </t>
  </si>
  <si>
    <t>RR:12</t>
  </si>
  <si>
    <t>RR:11</t>
  </si>
  <si>
    <t>Maljamäki, Nahkvuori</t>
  </si>
  <si>
    <t>Linnassuo</t>
  </si>
  <si>
    <t>Veikkari, Vihossuo</t>
  </si>
  <si>
    <t>Tuuvala, am-yö</t>
  </si>
  <si>
    <t>9km:21, 8km:11</t>
  </si>
  <si>
    <t>Naurisorko</t>
  </si>
  <si>
    <t>Sauvo, Knuutniemi (SU)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</si>
</sst>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\ &quot;mk&quot;;\-#,##0.0\ &quot;mk&quot;"/>
    <numFmt numFmtId="173" formatCode="0.0"/>
    <numFmt numFmtId="174" formatCode="#,##0\ &quot;m€&quot;;\-#,##0\ &quot;€&quot;"/>
    <numFmt numFmtId="175" formatCode="[$-40B]d\.\ mmmm&quot;ta &quot;yyyy"/>
  </numFmts>
  <fonts count="42">
    <font>
      <sz val="12"/>
      <name val="Dutch (scalable)"/>
      <family val="0"/>
    </font>
    <font>
      <b/>
      <sz val="12"/>
      <name val="Dutch (scalable)"/>
      <family val="0"/>
    </font>
    <font>
      <i/>
      <sz val="12"/>
      <name val="Dutch (scalable)"/>
      <family val="0"/>
    </font>
    <font>
      <b/>
      <i/>
      <sz val="12"/>
      <name val="Dutch (scalable)"/>
      <family val="0"/>
    </font>
    <font>
      <u val="single"/>
      <sz val="12"/>
      <color indexed="12"/>
      <name val="Dutch (scalable)"/>
      <family val="0"/>
    </font>
    <font>
      <u val="single"/>
      <sz val="12"/>
      <color indexed="36"/>
      <name val="Dutch (scalable)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5" xfId="58" applyFont="1" applyBorder="1" applyAlignment="1">
      <alignment horizontal="center"/>
      <protection/>
    </xf>
    <xf numFmtId="0" fontId="6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 horizontal="right"/>
      <protection/>
    </xf>
    <xf numFmtId="0" fontId="6" fillId="0" borderId="10" xfId="58" applyFont="1" applyBorder="1" applyAlignment="1">
      <alignment horizontal="left"/>
      <protection/>
    </xf>
    <xf numFmtId="0" fontId="6" fillId="0" borderId="10" xfId="58" applyFont="1" applyBorder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7" applyFont="1">
      <alignment/>
      <protection/>
    </xf>
    <xf numFmtId="14" fontId="6" fillId="0" borderId="10" xfId="58" applyNumberFormat="1" applyFont="1" applyBorder="1" applyAlignment="1">
      <alignment horizontal="right"/>
      <protection/>
    </xf>
    <xf numFmtId="14" fontId="6" fillId="0" borderId="10" xfId="58" applyNumberFormat="1" applyFont="1" applyBorder="1" applyAlignment="1">
      <alignment horizontal="left"/>
      <protection/>
    </xf>
    <xf numFmtId="2" fontId="7" fillId="0" borderId="10" xfId="58" applyNumberFormat="1" applyFont="1" applyBorder="1" applyAlignment="1">
      <alignment horizontal="center"/>
      <protection/>
    </xf>
    <xf numFmtId="10" fontId="7" fillId="0" borderId="10" xfId="58" applyNumberFormat="1" applyFont="1" applyBorder="1" applyAlignment="1">
      <alignment horizontal="center"/>
      <protection/>
    </xf>
    <xf numFmtId="2" fontId="7" fillId="0" borderId="13" xfId="58" applyNumberFormat="1" applyFont="1" applyBorder="1" applyAlignment="1">
      <alignment horizontal="center"/>
      <protection/>
    </xf>
    <xf numFmtId="0" fontId="6" fillId="0" borderId="18" xfId="58" applyFont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2" fontId="7" fillId="0" borderId="20" xfId="58" applyNumberFormat="1" applyFont="1" applyBorder="1" applyAlignment="1">
      <alignment horizontal="center"/>
      <protection/>
    </xf>
    <xf numFmtId="14" fontId="7" fillId="0" borderId="13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2010" xfId="57"/>
    <cellStyle name="Normaali_Tau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3">
      <selection activeCell="P43" sqref="P43"/>
    </sheetView>
  </sheetViews>
  <sheetFormatPr defaultColWidth="8.796875" defaultRowHeight="15"/>
  <cols>
    <col min="1" max="1" width="3.796875" style="11" customWidth="1"/>
    <col min="2" max="2" width="7.796875" style="12" customWidth="1"/>
    <col min="3" max="3" width="4.796875" style="13" customWidth="1"/>
    <col min="4" max="4" width="25.796875" style="14" customWidth="1"/>
    <col min="5" max="5" width="6.796875" style="11" customWidth="1"/>
    <col min="6" max="10" width="5.796875" style="11" customWidth="1"/>
    <col min="11" max="11" width="5.796875" style="15" customWidth="1"/>
    <col min="12" max="12" width="5.796875" style="11" customWidth="1"/>
    <col min="13" max="13" width="14.296875" style="7" customWidth="1"/>
    <col min="14" max="19" width="6.796875" style="7" customWidth="1"/>
    <col min="20" max="16384" width="8.8984375" style="7" customWidth="1"/>
  </cols>
  <sheetData>
    <row r="1" spans="1:14" s="31" customFormat="1" ht="15" customHeight="1" thickBot="1">
      <c r="A1" s="24" t="s">
        <v>2</v>
      </c>
      <c r="B1" s="25" t="s">
        <v>27</v>
      </c>
      <c r="C1" s="26" t="s">
        <v>15</v>
      </c>
      <c r="D1" s="27" t="s">
        <v>8</v>
      </c>
      <c r="E1" s="25" t="s">
        <v>0</v>
      </c>
      <c r="F1" s="29" t="s">
        <v>21</v>
      </c>
      <c r="G1" s="29" t="s">
        <v>22</v>
      </c>
      <c r="H1" s="29" t="s">
        <v>23</v>
      </c>
      <c r="I1" s="29" t="s">
        <v>25</v>
      </c>
      <c r="J1" s="29" t="s">
        <v>24</v>
      </c>
      <c r="K1" s="25" t="s">
        <v>5</v>
      </c>
      <c r="L1" s="28" t="s">
        <v>6</v>
      </c>
      <c r="M1" s="30" t="s">
        <v>7</v>
      </c>
      <c r="N1" s="2">
        <v>104347</v>
      </c>
    </row>
    <row r="2" spans="1:14" ht="15" customHeight="1">
      <c r="A2" s="20">
        <v>13</v>
      </c>
      <c r="B2" s="21">
        <v>40633</v>
      </c>
      <c r="C2" s="22">
        <v>769</v>
      </c>
      <c r="D2" s="23" t="s">
        <v>28</v>
      </c>
      <c r="E2" s="20">
        <f aca="true" t="shared" si="0" ref="E2:E32">SUM(F2:K2)</f>
        <v>78</v>
      </c>
      <c r="F2" s="20">
        <v>16</v>
      </c>
      <c r="G2" s="20">
        <v>27</v>
      </c>
      <c r="H2" s="20" t="s">
        <v>4</v>
      </c>
      <c r="I2" s="20">
        <v>26</v>
      </c>
      <c r="J2" s="20">
        <v>9</v>
      </c>
      <c r="K2" s="20"/>
      <c r="L2" s="20"/>
      <c r="N2" s="7">
        <f>IF(E2&gt;0,N1+E2,)</f>
        <v>104425</v>
      </c>
    </row>
    <row r="3" spans="1:14" ht="15" customHeight="1">
      <c r="A3" s="3">
        <f aca="true" t="shared" si="1" ref="A3:A32">A2+1</f>
        <v>14</v>
      </c>
      <c r="B3" s="4">
        <f aca="true" t="shared" si="2" ref="B3:B32">B2+7</f>
        <v>40640</v>
      </c>
      <c r="C3" s="5">
        <f aca="true" t="shared" si="3" ref="C3:C32">C2+1</f>
        <v>770</v>
      </c>
      <c r="D3" s="23" t="s">
        <v>10</v>
      </c>
      <c r="E3" s="3">
        <f t="shared" si="0"/>
        <v>62</v>
      </c>
      <c r="F3" s="3">
        <v>6</v>
      </c>
      <c r="G3" s="3">
        <v>19</v>
      </c>
      <c r="H3" s="3" t="s">
        <v>4</v>
      </c>
      <c r="I3" s="3">
        <v>25</v>
      </c>
      <c r="J3" s="3">
        <v>12</v>
      </c>
      <c r="K3" s="3"/>
      <c r="L3" s="3"/>
      <c r="N3" s="7">
        <f aca="true" t="shared" si="4" ref="N3:N32">IF(E3&gt;0,N2+E3,)</f>
        <v>104487</v>
      </c>
    </row>
    <row r="4" spans="1:14" ht="15" customHeight="1">
      <c r="A4" s="3">
        <f t="shared" si="1"/>
        <v>15</v>
      </c>
      <c r="B4" s="4">
        <f t="shared" si="2"/>
        <v>40647</v>
      </c>
      <c r="C4" s="5">
        <f t="shared" si="3"/>
        <v>771</v>
      </c>
      <c r="D4" s="6" t="s">
        <v>12</v>
      </c>
      <c r="E4" s="3">
        <f t="shared" si="0"/>
        <v>138</v>
      </c>
      <c r="F4" s="3">
        <v>22</v>
      </c>
      <c r="G4" s="3">
        <v>53</v>
      </c>
      <c r="H4" s="3">
        <v>19</v>
      </c>
      <c r="I4" s="3">
        <v>28</v>
      </c>
      <c r="J4" s="3">
        <v>16</v>
      </c>
      <c r="K4" s="3"/>
      <c r="L4" s="3"/>
      <c r="N4" s="7">
        <f t="shared" si="4"/>
        <v>104625</v>
      </c>
    </row>
    <row r="5" spans="1:14" ht="15" customHeight="1">
      <c r="A5" s="3">
        <f t="shared" si="1"/>
        <v>16</v>
      </c>
      <c r="B5" s="4">
        <f t="shared" si="2"/>
        <v>40654</v>
      </c>
      <c r="C5" s="5">
        <f t="shared" si="3"/>
        <v>772</v>
      </c>
      <c r="D5" s="6" t="s">
        <v>33</v>
      </c>
      <c r="E5" s="3">
        <f t="shared" si="0"/>
        <v>126</v>
      </c>
      <c r="F5" s="3">
        <v>21</v>
      </c>
      <c r="G5" s="3">
        <v>44</v>
      </c>
      <c r="H5" s="3">
        <v>16</v>
      </c>
      <c r="I5" s="3">
        <v>22</v>
      </c>
      <c r="J5" s="3">
        <v>23</v>
      </c>
      <c r="K5" s="3"/>
      <c r="L5" s="3"/>
      <c r="N5" s="7">
        <f t="shared" si="4"/>
        <v>104751</v>
      </c>
    </row>
    <row r="6" spans="1:14" ht="15" customHeight="1">
      <c r="A6" s="3">
        <f t="shared" si="1"/>
        <v>17</v>
      </c>
      <c r="B6" s="4">
        <f t="shared" si="2"/>
        <v>40661</v>
      </c>
      <c r="C6" s="5">
        <f t="shared" si="3"/>
        <v>773</v>
      </c>
      <c r="D6" s="45" t="s">
        <v>29</v>
      </c>
      <c r="E6" s="3">
        <f t="shared" si="0"/>
        <v>175</v>
      </c>
      <c r="F6" s="3">
        <v>31</v>
      </c>
      <c r="G6" s="3">
        <v>71</v>
      </c>
      <c r="H6" s="3">
        <v>27</v>
      </c>
      <c r="I6" s="3">
        <v>27</v>
      </c>
      <c r="J6" s="3">
        <v>19</v>
      </c>
      <c r="K6" s="3"/>
      <c r="L6" s="3"/>
      <c r="N6" s="7">
        <f t="shared" si="4"/>
        <v>104926</v>
      </c>
    </row>
    <row r="7" spans="1:14" ht="15" customHeight="1">
      <c r="A7" s="3">
        <f t="shared" si="1"/>
        <v>18</v>
      </c>
      <c r="B7" s="4">
        <f t="shared" si="2"/>
        <v>40668</v>
      </c>
      <c r="C7" s="5">
        <f t="shared" si="3"/>
        <v>774</v>
      </c>
      <c r="D7" s="45" t="s">
        <v>19</v>
      </c>
      <c r="E7" s="3">
        <f t="shared" si="0"/>
        <v>190</v>
      </c>
      <c r="F7" s="3">
        <v>46</v>
      </c>
      <c r="G7" s="3">
        <v>63</v>
      </c>
      <c r="H7" s="3">
        <v>26</v>
      </c>
      <c r="I7" s="3">
        <v>36</v>
      </c>
      <c r="J7" s="3">
        <v>19</v>
      </c>
      <c r="K7" s="3"/>
      <c r="L7" s="3"/>
      <c r="N7" s="7">
        <f t="shared" si="4"/>
        <v>105116</v>
      </c>
    </row>
    <row r="8" spans="1:14" ht="15" customHeight="1">
      <c r="A8" s="3">
        <f t="shared" si="1"/>
        <v>19</v>
      </c>
      <c r="B8" s="4">
        <f t="shared" si="2"/>
        <v>40675</v>
      </c>
      <c r="C8" s="5">
        <f t="shared" si="3"/>
        <v>775</v>
      </c>
      <c r="D8" s="6" t="s">
        <v>30</v>
      </c>
      <c r="E8" s="3">
        <f t="shared" si="0"/>
        <v>159</v>
      </c>
      <c r="F8" s="3">
        <v>27</v>
      </c>
      <c r="G8" s="3">
        <v>51</v>
      </c>
      <c r="H8" s="3">
        <v>23</v>
      </c>
      <c r="I8" s="3">
        <v>34</v>
      </c>
      <c r="J8" s="3">
        <v>24</v>
      </c>
      <c r="K8" s="3"/>
      <c r="L8" s="3"/>
      <c r="N8" s="7">
        <f t="shared" si="4"/>
        <v>105275</v>
      </c>
    </row>
    <row r="9" spans="1:14" ht="15" customHeight="1">
      <c r="A9" s="3">
        <f t="shared" si="1"/>
        <v>20</v>
      </c>
      <c r="B9" s="4">
        <f t="shared" si="2"/>
        <v>40682</v>
      </c>
      <c r="C9" s="5">
        <f t="shared" si="3"/>
        <v>776</v>
      </c>
      <c r="D9" s="6" t="s">
        <v>37</v>
      </c>
      <c r="E9" s="3">
        <f t="shared" si="0"/>
        <v>142</v>
      </c>
      <c r="F9" s="3">
        <v>29</v>
      </c>
      <c r="G9" s="3">
        <v>37</v>
      </c>
      <c r="H9" s="3">
        <v>28</v>
      </c>
      <c r="I9" s="3">
        <v>25</v>
      </c>
      <c r="J9" s="3">
        <v>23</v>
      </c>
      <c r="K9" s="3"/>
      <c r="L9" s="3"/>
      <c r="N9" s="7">
        <f t="shared" si="4"/>
        <v>105417</v>
      </c>
    </row>
    <row r="10" spans="1:14" ht="15" customHeight="1">
      <c r="A10" s="3">
        <f t="shared" si="1"/>
        <v>21</v>
      </c>
      <c r="B10" s="4">
        <f t="shared" si="2"/>
        <v>40689</v>
      </c>
      <c r="C10" s="5">
        <f t="shared" si="3"/>
        <v>777</v>
      </c>
      <c r="D10" s="8" t="s">
        <v>31</v>
      </c>
      <c r="E10" s="3">
        <f t="shared" si="0"/>
        <v>189</v>
      </c>
      <c r="F10" s="3">
        <v>35</v>
      </c>
      <c r="G10" s="3">
        <v>59</v>
      </c>
      <c r="H10" s="3">
        <v>28</v>
      </c>
      <c r="I10" s="3">
        <v>36</v>
      </c>
      <c r="J10" s="3">
        <v>31</v>
      </c>
      <c r="K10" s="3"/>
      <c r="L10" s="3"/>
      <c r="N10" s="7">
        <f t="shared" si="4"/>
        <v>105606</v>
      </c>
    </row>
    <row r="11" spans="1:14" ht="15" customHeight="1">
      <c r="A11" s="3">
        <f t="shared" si="1"/>
        <v>22</v>
      </c>
      <c r="B11" s="4">
        <f t="shared" si="2"/>
        <v>40696</v>
      </c>
      <c r="C11" s="5">
        <f t="shared" si="3"/>
        <v>778</v>
      </c>
      <c r="D11" s="46" t="s">
        <v>17</v>
      </c>
      <c r="E11" s="3">
        <f t="shared" si="0"/>
        <v>193</v>
      </c>
      <c r="F11" s="3">
        <v>41</v>
      </c>
      <c r="G11" s="3">
        <v>60</v>
      </c>
      <c r="H11" s="3">
        <v>40</v>
      </c>
      <c r="I11" s="3">
        <v>25</v>
      </c>
      <c r="J11" s="3">
        <v>20</v>
      </c>
      <c r="K11" s="3">
        <v>7</v>
      </c>
      <c r="L11" s="3"/>
      <c r="M11" s="7" t="s">
        <v>38</v>
      </c>
      <c r="N11" s="7">
        <f t="shared" si="4"/>
        <v>105799</v>
      </c>
    </row>
    <row r="12" spans="1:14" ht="15" customHeight="1">
      <c r="A12" s="3">
        <f t="shared" si="1"/>
        <v>23</v>
      </c>
      <c r="B12" s="4">
        <f t="shared" si="2"/>
        <v>40703</v>
      </c>
      <c r="C12" s="5">
        <f t="shared" si="3"/>
        <v>779</v>
      </c>
      <c r="D12" s="45" t="s">
        <v>39</v>
      </c>
      <c r="E12" s="3">
        <f t="shared" si="0"/>
        <v>193</v>
      </c>
      <c r="F12" s="3">
        <v>40</v>
      </c>
      <c r="G12" s="3">
        <v>52</v>
      </c>
      <c r="H12" s="3">
        <v>27</v>
      </c>
      <c r="I12" s="3">
        <v>24</v>
      </c>
      <c r="J12" s="3">
        <v>12</v>
      </c>
      <c r="K12" s="3">
        <v>38</v>
      </c>
      <c r="L12" s="3"/>
      <c r="M12" s="7" t="s">
        <v>42</v>
      </c>
      <c r="N12" s="7">
        <f t="shared" si="4"/>
        <v>105992</v>
      </c>
    </row>
    <row r="13" spans="1:14" ht="15" customHeight="1">
      <c r="A13" s="3">
        <f t="shared" si="1"/>
        <v>24</v>
      </c>
      <c r="B13" s="4">
        <f t="shared" si="2"/>
        <v>40710</v>
      </c>
      <c r="C13" s="5">
        <f t="shared" si="3"/>
        <v>780</v>
      </c>
      <c r="D13" s="6" t="s">
        <v>40</v>
      </c>
      <c r="E13" s="9">
        <f t="shared" si="0"/>
        <v>187</v>
      </c>
      <c r="F13" s="3">
        <v>28</v>
      </c>
      <c r="G13" s="3">
        <v>67</v>
      </c>
      <c r="H13" s="3">
        <v>22</v>
      </c>
      <c r="I13" s="3">
        <v>41</v>
      </c>
      <c r="J13" s="3">
        <v>24</v>
      </c>
      <c r="K13" s="3">
        <v>5</v>
      </c>
      <c r="L13" s="3"/>
      <c r="M13" s="32" t="s">
        <v>41</v>
      </c>
      <c r="N13" s="7">
        <f t="shared" si="4"/>
        <v>106179</v>
      </c>
    </row>
    <row r="14" spans="1:14" ht="15" customHeight="1">
      <c r="A14" s="3">
        <f t="shared" si="1"/>
        <v>25</v>
      </c>
      <c r="B14" s="4">
        <f t="shared" si="2"/>
        <v>40717</v>
      </c>
      <c r="C14" s="5">
        <f t="shared" si="3"/>
        <v>781</v>
      </c>
      <c r="D14" s="46" t="s">
        <v>14</v>
      </c>
      <c r="E14" s="3">
        <f t="shared" si="0"/>
        <v>105</v>
      </c>
      <c r="F14" s="3">
        <v>18</v>
      </c>
      <c r="G14" s="3">
        <v>35</v>
      </c>
      <c r="H14" s="3">
        <v>10</v>
      </c>
      <c r="I14" s="3">
        <v>18</v>
      </c>
      <c r="J14" s="3">
        <v>14</v>
      </c>
      <c r="K14" s="3">
        <v>10</v>
      </c>
      <c r="L14" s="3"/>
      <c r="M14" s="7" t="s">
        <v>43</v>
      </c>
      <c r="N14" s="7">
        <f t="shared" si="4"/>
        <v>106284</v>
      </c>
    </row>
    <row r="15" spans="1:14" ht="15" customHeight="1">
      <c r="A15" s="3">
        <f t="shared" si="1"/>
        <v>26</v>
      </c>
      <c r="B15" s="4">
        <f t="shared" si="2"/>
        <v>40724</v>
      </c>
      <c r="C15" s="5">
        <f t="shared" si="3"/>
        <v>782</v>
      </c>
      <c r="D15" s="14" t="s">
        <v>49</v>
      </c>
      <c r="E15" s="3">
        <f t="shared" si="0"/>
        <v>154</v>
      </c>
      <c r="F15" s="3">
        <v>22</v>
      </c>
      <c r="G15" s="3">
        <v>59</v>
      </c>
      <c r="H15" s="3">
        <v>13</v>
      </c>
      <c r="I15" s="3">
        <v>41</v>
      </c>
      <c r="J15" s="3">
        <v>19</v>
      </c>
      <c r="K15" s="3"/>
      <c r="L15" s="3"/>
      <c r="N15" s="7">
        <f t="shared" si="4"/>
        <v>106438</v>
      </c>
    </row>
    <row r="16" spans="1:14" ht="15" customHeight="1">
      <c r="A16" s="3">
        <f t="shared" si="1"/>
        <v>27</v>
      </c>
      <c r="B16" s="4">
        <f t="shared" si="2"/>
        <v>40731</v>
      </c>
      <c r="C16" s="5">
        <f t="shared" si="3"/>
        <v>783</v>
      </c>
      <c r="D16" s="45" t="s">
        <v>45</v>
      </c>
      <c r="E16" s="3">
        <f t="shared" si="0"/>
        <v>148</v>
      </c>
      <c r="F16" s="3">
        <v>18</v>
      </c>
      <c r="G16" s="3">
        <v>48</v>
      </c>
      <c r="H16" s="3">
        <v>33</v>
      </c>
      <c r="I16" s="3">
        <v>33</v>
      </c>
      <c r="J16" s="3">
        <v>16</v>
      </c>
      <c r="K16" s="3"/>
      <c r="L16" s="3"/>
      <c r="N16" s="7">
        <f t="shared" si="4"/>
        <v>106586</v>
      </c>
    </row>
    <row r="17" spans="1:14" ht="15" customHeight="1">
      <c r="A17" s="3">
        <f t="shared" si="1"/>
        <v>28</v>
      </c>
      <c r="B17" s="4">
        <f t="shared" si="2"/>
        <v>40738</v>
      </c>
      <c r="C17" s="5">
        <f t="shared" si="3"/>
        <v>784</v>
      </c>
      <c r="D17" s="45" t="s">
        <v>44</v>
      </c>
      <c r="E17" s="3">
        <f t="shared" si="0"/>
        <v>135</v>
      </c>
      <c r="F17" s="3">
        <v>22</v>
      </c>
      <c r="G17" s="3">
        <v>46</v>
      </c>
      <c r="H17" s="3">
        <v>24</v>
      </c>
      <c r="I17" s="3">
        <v>23</v>
      </c>
      <c r="J17" s="3">
        <v>20</v>
      </c>
      <c r="K17" s="3"/>
      <c r="L17" s="3"/>
      <c r="N17" s="7">
        <f t="shared" si="4"/>
        <v>106721</v>
      </c>
    </row>
    <row r="18" spans="1:14" ht="15" customHeight="1">
      <c r="A18" s="3">
        <f t="shared" si="1"/>
        <v>29</v>
      </c>
      <c r="B18" s="4">
        <f t="shared" si="2"/>
        <v>40745</v>
      </c>
      <c r="C18" s="5">
        <f t="shared" si="3"/>
        <v>785</v>
      </c>
      <c r="D18" s="8" t="s">
        <v>35</v>
      </c>
      <c r="E18" s="3">
        <f t="shared" si="0"/>
        <v>152</v>
      </c>
      <c r="F18" s="3">
        <v>24</v>
      </c>
      <c r="G18" s="3">
        <v>47</v>
      </c>
      <c r="H18" s="3">
        <v>22</v>
      </c>
      <c r="I18" s="3">
        <v>41</v>
      </c>
      <c r="J18" s="3">
        <v>18</v>
      </c>
      <c r="K18" s="3"/>
      <c r="L18" s="3"/>
      <c r="N18" s="7">
        <f t="shared" si="4"/>
        <v>106873</v>
      </c>
    </row>
    <row r="19" spans="1:14" ht="15" customHeight="1">
      <c r="A19" s="3">
        <f t="shared" si="1"/>
        <v>30</v>
      </c>
      <c r="B19" s="4">
        <f t="shared" si="2"/>
        <v>40752</v>
      </c>
      <c r="C19" s="5">
        <f t="shared" si="3"/>
        <v>786</v>
      </c>
      <c r="D19" s="8" t="s">
        <v>34</v>
      </c>
      <c r="E19" s="3">
        <f t="shared" si="0"/>
        <v>115</v>
      </c>
      <c r="F19" s="3">
        <v>23</v>
      </c>
      <c r="G19" s="3">
        <v>35</v>
      </c>
      <c r="H19" s="3">
        <v>12</v>
      </c>
      <c r="I19" s="3">
        <v>30</v>
      </c>
      <c r="J19" s="3">
        <v>15</v>
      </c>
      <c r="K19" s="3"/>
      <c r="L19" s="3"/>
      <c r="N19" s="7">
        <f t="shared" si="4"/>
        <v>106988</v>
      </c>
    </row>
    <row r="20" spans="1:14" ht="15" customHeight="1">
      <c r="A20" s="3">
        <f t="shared" si="1"/>
        <v>31</v>
      </c>
      <c r="B20" s="4">
        <f t="shared" si="2"/>
        <v>40759</v>
      </c>
      <c r="C20" s="5">
        <f t="shared" si="3"/>
        <v>787</v>
      </c>
      <c r="D20" s="45" t="s">
        <v>16</v>
      </c>
      <c r="E20" s="3">
        <f t="shared" si="0"/>
        <v>132</v>
      </c>
      <c r="F20" s="3">
        <v>28</v>
      </c>
      <c r="G20" s="3">
        <v>44</v>
      </c>
      <c r="H20" s="3">
        <v>13</v>
      </c>
      <c r="I20" s="3">
        <v>35</v>
      </c>
      <c r="J20" s="3">
        <v>12</v>
      </c>
      <c r="K20" s="3"/>
      <c r="L20" s="3"/>
      <c r="N20" s="7">
        <f t="shared" si="4"/>
        <v>107120</v>
      </c>
    </row>
    <row r="21" spans="1:14" ht="15" customHeight="1">
      <c r="A21" s="3">
        <f t="shared" si="1"/>
        <v>32</v>
      </c>
      <c r="B21" s="4">
        <f t="shared" si="2"/>
        <v>40766</v>
      </c>
      <c r="C21" s="5">
        <f t="shared" si="3"/>
        <v>788</v>
      </c>
      <c r="D21" s="6" t="s">
        <v>20</v>
      </c>
      <c r="E21" s="3">
        <f t="shared" si="0"/>
        <v>178</v>
      </c>
      <c r="F21" s="3">
        <v>34</v>
      </c>
      <c r="G21" s="3">
        <v>52</v>
      </c>
      <c r="H21" s="3">
        <v>26</v>
      </c>
      <c r="I21" s="3">
        <v>41</v>
      </c>
      <c r="J21" s="3">
        <v>25</v>
      </c>
      <c r="K21" s="3"/>
      <c r="L21" s="3"/>
      <c r="N21" s="7">
        <f t="shared" si="4"/>
        <v>107298</v>
      </c>
    </row>
    <row r="22" spans="1:14" ht="15" customHeight="1">
      <c r="A22" s="3">
        <f t="shared" si="1"/>
        <v>33</v>
      </c>
      <c r="B22" s="4">
        <f t="shared" si="2"/>
        <v>40773</v>
      </c>
      <c r="C22" s="5">
        <f t="shared" si="3"/>
        <v>789</v>
      </c>
      <c r="D22" s="45" t="s">
        <v>46</v>
      </c>
      <c r="E22" s="3">
        <f t="shared" si="0"/>
        <v>130</v>
      </c>
      <c r="F22" s="3">
        <v>30</v>
      </c>
      <c r="G22" s="3">
        <v>35</v>
      </c>
      <c r="H22" s="3">
        <v>22</v>
      </c>
      <c r="I22" s="3">
        <v>34</v>
      </c>
      <c r="J22" s="3">
        <v>9</v>
      </c>
      <c r="K22" s="3"/>
      <c r="L22" s="3"/>
      <c r="N22" s="7">
        <f t="shared" si="4"/>
        <v>107428</v>
      </c>
    </row>
    <row r="23" spans="1:14" ht="15" customHeight="1">
      <c r="A23" s="3">
        <f t="shared" si="1"/>
        <v>34</v>
      </c>
      <c r="B23" s="4">
        <f t="shared" si="2"/>
        <v>40780</v>
      </c>
      <c r="C23" s="5">
        <f t="shared" si="3"/>
        <v>790</v>
      </c>
      <c r="D23" s="45" t="s">
        <v>47</v>
      </c>
      <c r="E23" s="3">
        <f t="shared" si="0"/>
        <v>165</v>
      </c>
      <c r="F23" s="3">
        <v>32</v>
      </c>
      <c r="G23" s="3">
        <v>39</v>
      </c>
      <c r="H23" s="3">
        <v>24</v>
      </c>
      <c r="I23" s="3">
        <v>48</v>
      </c>
      <c r="J23" s="3">
        <v>22</v>
      </c>
      <c r="K23" s="3"/>
      <c r="L23" s="3"/>
      <c r="M23" s="10"/>
      <c r="N23" s="7">
        <f t="shared" si="4"/>
        <v>107593</v>
      </c>
    </row>
    <row r="24" spans="1:14" ht="15" customHeight="1">
      <c r="A24" s="3">
        <f t="shared" si="1"/>
        <v>35</v>
      </c>
      <c r="B24" s="4">
        <f t="shared" si="2"/>
        <v>40787</v>
      </c>
      <c r="C24" s="5">
        <f t="shared" si="3"/>
        <v>791</v>
      </c>
      <c r="D24" s="46" t="s">
        <v>11</v>
      </c>
      <c r="E24" s="3">
        <f t="shared" si="0"/>
        <v>151</v>
      </c>
      <c r="F24" s="3">
        <v>33</v>
      </c>
      <c r="G24" s="3">
        <v>43</v>
      </c>
      <c r="H24" s="3">
        <v>26</v>
      </c>
      <c r="I24" s="3">
        <v>39</v>
      </c>
      <c r="J24" s="3">
        <v>10</v>
      </c>
      <c r="K24" s="3"/>
      <c r="L24" s="3"/>
      <c r="N24" s="7">
        <f t="shared" si="4"/>
        <v>107744</v>
      </c>
    </row>
    <row r="25" spans="1:14" ht="15" customHeight="1">
      <c r="A25" s="3">
        <f t="shared" si="1"/>
        <v>36</v>
      </c>
      <c r="B25" s="4">
        <f t="shared" si="2"/>
        <v>40794</v>
      </c>
      <c r="C25" s="5">
        <f t="shared" si="3"/>
        <v>792</v>
      </c>
      <c r="D25" s="6" t="s">
        <v>9</v>
      </c>
      <c r="E25" s="3">
        <f t="shared" si="0"/>
        <v>120</v>
      </c>
      <c r="F25" s="3">
        <v>24</v>
      </c>
      <c r="G25" s="3">
        <v>43</v>
      </c>
      <c r="H25" s="3">
        <v>15</v>
      </c>
      <c r="I25" s="3">
        <v>27</v>
      </c>
      <c r="J25" s="3">
        <v>8</v>
      </c>
      <c r="K25" s="3">
        <v>3</v>
      </c>
      <c r="L25" s="3"/>
      <c r="M25" s="7" t="s">
        <v>48</v>
      </c>
      <c r="N25" s="7">
        <f t="shared" si="4"/>
        <v>107864</v>
      </c>
    </row>
    <row r="26" spans="1:14" ht="15" customHeight="1">
      <c r="A26" s="3">
        <f t="shared" si="1"/>
        <v>37</v>
      </c>
      <c r="B26" s="4">
        <f t="shared" si="2"/>
        <v>40801</v>
      </c>
      <c r="C26" s="5">
        <f t="shared" si="3"/>
        <v>793</v>
      </c>
      <c r="D26" s="8" t="s">
        <v>36</v>
      </c>
      <c r="E26" s="3">
        <f t="shared" si="0"/>
        <v>152</v>
      </c>
      <c r="F26" s="3">
        <v>12</v>
      </c>
      <c r="G26" s="3">
        <v>25</v>
      </c>
      <c r="H26" s="3">
        <v>13</v>
      </c>
      <c r="I26" s="3">
        <v>48</v>
      </c>
      <c r="J26" s="3">
        <v>54</v>
      </c>
      <c r="K26" s="3"/>
      <c r="L26" s="3">
        <f>E38</f>
        <v>30</v>
      </c>
      <c r="N26" s="7">
        <f t="shared" si="4"/>
        <v>108016</v>
      </c>
    </row>
    <row r="27" spans="1:14" ht="15" customHeight="1">
      <c r="A27" s="3">
        <f t="shared" si="1"/>
        <v>38</v>
      </c>
      <c r="B27" s="4">
        <f t="shared" si="2"/>
        <v>40808</v>
      </c>
      <c r="C27" s="5">
        <f t="shared" si="3"/>
        <v>794</v>
      </c>
      <c r="D27" s="46" t="s">
        <v>50</v>
      </c>
      <c r="E27" s="3">
        <f>SUM(F27:K27)</f>
        <v>150</v>
      </c>
      <c r="F27" s="3">
        <v>26</v>
      </c>
      <c r="G27" s="3">
        <v>45</v>
      </c>
      <c r="H27" s="3">
        <v>19</v>
      </c>
      <c r="I27" s="3">
        <v>47</v>
      </c>
      <c r="J27" s="3">
        <v>13</v>
      </c>
      <c r="K27" s="3"/>
      <c r="L27" s="3">
        <f aca="true" t="shared" si="5" ref="L27:L32">E39</f>
        <v>42</v>
      </c>
      <c r="N27" s="7">
        <f t="shared" si="4"/>
        <v>108166</v>
      </c>
    </row>
    <row r="28" spans="1:14" ht="15" customHeight="1">
      <c r="A28" s="3">
        <f t="shared" si="1"/>
        <v>39</v>
      </c>
      <c r="B28" s="4">
        <f t="shared" si="2"/>
        <v>40815</v>
      </c>
      <c r="C28" s="5">
        <f t="shared" si="3"/>
        <v>795</v>
      </c>
      <c r="D28" s="14" t="s">
        <v>51</v>
      </c>
      <c r="E28" s="3">
        <f t="shared" si="0"/>
        <v>241</v>
      </c>
      <c r="F28" s="3">
        <v>22</v>
      </c>
      <c r="G28" s="3">
        <v>56</v>
      </c>
      <c r="H28" s="3">
        <v>71</v>
      </c>
      <c r="I28" s="3">
        <v>43</v>
      </c>
      <c r="J28" s="3">
        <v>49</v>
      </c>
      <c r="K28" s="3"/>
      <c r="L28" s="3">
        <f t="shared" si="5"/>
        <v>62</v>
      </c>
      <c r="N28" s="7">
        <f t="shared" si="4"/>
        <v>108407</v>
      </c>
    </row>
    <row r="29" spans="1:14" ht="15" customHeight="1">
      <c r="A29" s="3">
        <f t="shared" si="1"/>
        <v>40</v>
      </c>
      <c r="B29" s="4">
        <f t="shared" si="2"/>
        <v>40822</v>
      </c>
      <c r="C29" s="5">
        <f t="shared" si="3"/>
        <v>796</v>
      </c>
      <c r="D29" s="46" t="s">
        <v>52</v>
      </c>
      <c r="E29" s="3">
        <f t="shared" si="0"/>
        <v>121</v>
      </c>
      <c r="F29" s="3">
        <v>18</v>
      </c>
      <c r="G29" s="3">
        <v>40</v>
      </c>
      <c r="H29" s="3">
        <v>13</v>
      </c>
      <c r="I29" s="3">
        <v>38</v>
      </c>
      <c r="J29" s="3">
        <v>12</v>
      </c>
      <c r="K29" s="3"/>
      <c r="L29" s="3">
        <f t="shared" si="5"/>
        <v>39</v>
      </c>
      <c r="N29" s="7">
        <f t="shared" si="4"/>
        <v>108528</v>
      </c>
    </row>
    <row r="30" spans="1:14" ht="15" customHeight="1">
      <c r="A30" s="3">
        <f t="shared" si="1"/>
        <v>41</v>
      </c>
      <c r="B30" s="4">
        <f t="shared" si="2"/>
        <v>40829</v>
      </c>
      <c r="C30" s="5">
        <f t="shared" si="3"/>
        <v>797</v>
      </c>
      <c r="D30" s="46" t="s">
        <v>18</v>
      </c>
      <c r="E30" s="3">
        <f t="shared" si="0"/>
        <v>190</v>
      </c>
      <c r="F30" s="3">
        <v>26</v>
      </c>
      <c r="G30" s="3">
        <v>63</v>
      </c>
      <c r="H30" s="3">
        <v>20</v>
      </c>
      <c r="I30" s="3">
        <v>37</v>
      </c>
      <c r="J30" s="3">
        <v>44</v>
      </c>
      <c r="K30" s="3"/>
      <c r="L30" s="3">
        <f t="shared" si="5"/>
        <v>51</v>
      </c>
      <c r="N30" s="7">
        <f t="shared" si="4"/>
        <v>108718</v>
      </c>
    </row>
    <row r="31" spans="1:14" ht="15" customHeight="1">
      <c r="A31" s="3">
        <f t="shared" si="1"/>
        <v>42</v>
      </c>
      <c r="B31" s="4">
        <f t="shared" si="2"/>
        <v>40836</v>
      </c>
      <c r="C31" s="5">
        <f t="shared" si="3"/>
        <v>798</v>
      </c>
      <c r="D31" s="8" t="s">
        <v>32</v>
      </c>
      <c r="E31" s="3">
        <f t="shared" si="0"/>
        <v>150</v>
      </c>
      <c r="F31" s="3">
        <v>16</v>
      </c>
      <c r="G31" s="3">
        <v>48</v>
      </c>
      <c r="H31" s="3">
        <v>35</v>
      </c>
      <c r="I31" s="3">
        <v>34</v>
      </c>
      <c r="J31" s="3">
        <v>17</v>
      </c>
      <c r="K31" s="3"/>
      <c r="L31" s="3">
        <f t="shared" si="5"/>
        <v>35</v>
      </c>
      <c r="N31" s="7">
        <f t="shared" si="4"/>
        <v>108868</v>
      </c>
    </row>
    <row r="32" spans="1:14" ht="15" customHeight="1">
      <c r="A32" s="3">
        <f t="shared" si="1"/>
        <v>43</v>
      </c>
      <c r="B32" s="4">
        <f t="shared" si="2"/>
        <v>40843</v>
      </c>
      <c r="C32" s="5">
        <f t="shared" si="3"/>
        <v>799</v>
      </c>
      <c r="D32" s="46" t="s">
        <v>53</v>
      </c>
      <c r="E32" s="3">
        <f t="shared" si="0"/>
        <v>124</v>
      </c>
      <c r="F32" s="9">
        <v>24</v>
      </c>
      <c r="G32" s="3">
        <v>33</v>
      </c>
      <c r="H32" s="3">
        <v>25</v>
      </c>
      <c r="I32" s="3">
        <v>27</v>
      </c>
      <c r="J32" s="3">
        <v>15</v>
      </c>
      <c r="K32" s="3"/>
      <c r="L32" s="3">
        <f t="shared" si="5"/>
        <v>34</v>
      </c>
      <c r="N32" s="7">
        <f t="shared" si="4"/>
        <v>108992</v>
      </c>
    </row>
    <row r="33" spans="1:15" ht="15" customHeight="1">
      <c r="A33" s="33"/>
      <c r="B33" s="34" t="s">
        <v>3</v>
      </c>
      <c r="C33" s="34"/>
      <c r="D33" s="35"/>
      <c r="E33" s="36">
        <f>SUM(E2:E32)</f>
        <v>4645</v>
      </c>
      <c r="F33" s="36">
        <f aca="true" t="shared" si="6" ref="F33:K33">SUM(F2:F32)</f>
        <v>794</v>
      </c>
      <c r="G33" s="36">
        <f t="shared" si="6"/>
        <v>1439</v>
      </c>
      <c r="H33" s="36">
        <f t="shared" si="6"/>
        <v>692</v>
      </c>
      <c r="I33" s="36">
        <f t="shared" si="6"/>
        <v>1033</v>
      </c>
      <c r="J33" s="36">
        <f t="shared" si="6"/>
        <v>624</v>
      </c>
      <c r="K33" s="36">
        <f t="shared" si="6"/>
        <v>63</v>
      </c>
      <c r="L33" s="36">
        <f>SUM(L2:L32)</f>
        <v>293</v>
      </c>
      <c r="M33" s="38"/>
      <c r="N33" s="38"/>
      <c r="O33" s="38"/>
    </row>
    <row r="34" spans="1:15" ht="15" customHeight="1">
      <c r="A34" s="33"/>
      <c r="B34" s="39" t="s">
        <v>1</v>
      </c>
      <c r="C34" s="39"/>
      <c r="D34" s="40"/>
      <c r="E34" s="41">
        <f>E33/31</f>
        <v>149.83870967741936</v>
      </c>
      <c r="F34" s="41">
        <f>F33/31</f>
        <v>25.612903225806452</v>
      </c>
      <c r="G34" s="41">
        <f>G33/31</f>
        <v>46.41935483870968</v>
      </c>
      <c r="H34" s="41">
        <f>H33/29</f>
        <v>23.862068965517242</v>
      </c>
      <c r="I34" s="41">
        <f>I33/31</f>
        <v>33.32258064516129</v>
      </c>
      <c r="J34" s="41">
        <f>J33/31</f>
        <v>20.129032258064516</v>
      </c>
      <c r="K34" s="41"/>
      <c r="M34" s="38"/>
      <c r="N34" s="38"/>
      <c r="O34" s="38"/>
    </row>
    <row r="35" spans="1:15" ht="15" customHeight="1">
      <c r="A35" s="33"/>
      <c r="B35" s="39" t="s">
        <v>26</v>
      </c>
      <c r="C35" s="39"/>
      <c r="D35" s="40"/>
      <c r="E35" s="42">
        <f>SUM(F35:K35)</f>
        <v>1.0000000000000002</v>
      </c>
      <c r="F35" s="42">
        <f aca="true" t="shared" si="7" ref="F35:K35">F33/$E$33</f>
        <v>0.17093649085037674</v>
      </c>
      <c r="G35" s="42">
        <f t="shared" si="7"/>
        <v>0.30979547900968785</v>
      </c>
      <c r="H35" s="42">
        <f t="shared" si="7"/>
        <v>0.14897739504843918</v>
      </c>
      <c r="I35" s="42">
        <f t="shared" si="7"/>
        <v>0.22238966630785792</v>
      </c>
      <c r="J35" s="42">
        <f t="shared" si="7"/>
        <v>0.13433799784714748</v>
      </c>
      <c r="K35" s="42">
        <f t="shared" si="7"/>
        <v>0.01356297093649085</v>
      </c>
      <c r="L35" s="37" t="s">
        <v>4</v>
      </c>
      <c r="M35" s="38"/>
      <c r="N35" s="38"/>
      <c r="O35" s="38"/>
    </row>
    <row r="36" spans="2:11" ht="15" customHeight="1" thickBot="1">
      <c r="B36" s="16"/>
      <c r="C36" s="17"/>
      <c r="D36" s="18"/>
      <c r="K36" s="11"/>
    </row>
    <row r="37" spans="1:11" ht="15" customHeight="1" thickBot="1">
      <c r="A37" s="24" t="s">
        <v>2</v>
      </c>
      <c r="B37" s="25" t="s">
        <v>27</v>
      </c>
      <c r="C37" s="26" t="s">
        <v>15</v>
      </c>
      <c r="D37" s="27" t="s">
        <v>13</v>
      </c>
      <c r="E37" s="25" t="s">
        <v>0</v>
      </c>
      <c r="F37" s="29" t="s">
        <v>21</v>
      </c>
      <c r="G37" s="29" t="s">
        <v>22</v>
      </c>
      <c r="H37" s="29" t="s">
        <v>23</v>
      </c>
      <c r="I37" s="29" t="s">
        <v>25</v>
      </c>
      <c r="J37" s="44" t="s">
        <v>24</v>
      </c>
      <c r="K37" s="11"/>
    </row>
    <row r="38" spans="1:11" ht="15" customHeight="1">
      <c r="A38" s="20">
        <v>37</v>
      </c>
      <c r="B38" s="21">
        <v>40801</v>
      </c>
      <c r="C38" s="22">
        <v>793</v>
      </c>
      <c r="D38" s="8" t="s">
        <v>36</v>
      </c>
      <c r="E38" s="20">
        <f aca="true" t="shared" si="8" ref="E38:E44">SUM(F38:K38)</f>
        <v>30</v>
      </c>
      <c r="F38" s="3">
        <v>5</v>
      </c>
      <c r="G38" s="3">
        <v>9</v>
      </c>
      <c r="H38" s="3"/>
      <c r="I38" s="3">
        <v>16</v>
      </c>
      <c r="J38" s="3"/>
      <c r="K38" s="11"/>
    </row>
    <row r="39" spans="1:11" ht="15" customHeight="1">
      <c r="A39" s="3">
        <f aca="true" t="shared" si="9" ref="A39:A44">A38+1</f>
        <v>38</v>
      </c>
      <c r="B39" s="4">
        <f aca="true" t="shared" si="10" ref="B39:B44">B38+7</f>
        <v>40808</v>
      </c>
      <c r="C39" s="5">
        <f aca="true" t="shared" si="11" ref="C39:C44">C38+1</f>
        <v>794</v>
      </c>
      <c r="D39" s="46" t="s">
        <v>50</v>
      </c>
      <c r="E39" s="3">
        <f t="shared" si="8"/>
        <v>42</v>
      </c>
      <c r="F39" s="3">
        <v>6</v>
      </c>
      <c r="G39" s="3">
        <v>15</v>
      </c>
      <c r="H39" s="3">
        <v>5</v>
      </c>
      <c r="I39" s="3">
        <v>14</v>
      </c>
      <c r="J39" s="3">
        <v>2</v>
      </c>
      <c r="K39" s="11"/>
    </row>
    <row r="40" spans="1:11" ht="15" customHeight="1">
      <c r="A40" s="3">
        <f t="shared" si="9"/>
        <v>39</v>
      </c>
      <c r="B40" s="4">
        <f t="shared" si="10"/>
        <v>40815</v>
      </c>
      <c r="C40" s="5">
        <f t="shared" si="11"/>
        <v>795</v>
      </c>
      <c r="D40" s="14" t="s">
        <v>51</v>
      </c>
      <c r="E40" s="3">
        <f t="shared" si="8"/>
        <v>62</v>
      </c>
      <c r="F40" s="3">
        <v>5</v>
      </c>
      <c r="G40" s="3">
        <v>31</v>
      </c>
      <c r="H40" s="3">
        <v>10</v>
      </c>
      <c r="I40" s="3">
        <v>15</v>
      </c>
      <c r="J40" s="3">
        <v>1</v>
      </c>
      <c r="K40" s="11"/>
    </row>
    <row r="41" spans="1:11" ht="15" customHeight="1">
      <c r="A41" s="3">
        <f t="shared" si="9"/>
        <v>40</v>
      </c>
      <c r="B41" s="4">
        <f t="shared" si="10"/>
        <v>40822</v>
      </c>
      <c r="C41" s="5">
        <f t="shared" si="11"/>
        <v>796</v>
      </c>
      <c r="D41" s="46" t="s">
        <v>52</v>
      </c>
      <c r="E41" s="3">
        <f t="shared" si="8"/>
        <v>39</v>
      </c>
      <c r="F41" s="3">
        <v>2</v>
      </c>
      <c r="G41" s="3">
        <v>20</v>
      </c>
      <c r="H41" s="3">
        <v>3</v>
      </c>
      <c r="I41" s="3">
        <v>13</v>
      </c>
      <c r="J41" s="3">
        <v>1</v>
      </c>
      <c r="K41" s="11"/>
    </row>
    <row r="42" spans="1:11" ht="15" customHeight="1">
      <c r="A42" s="3">
        <f t="shared" si="9"/>
        <v>41</v>
      </c>
      <c r="B42" s="4">
        <f t="shared" si="10"/>
        <v>40829</v>
      </c>
      <c r="C42" s="5">
        <f t="shared" si="11"/>
        <v>797</v>
      </c>
      <c r="D42" s="46" t="s">
        <v>18</v>
      </c>
      <c r="E42" s="3">
        <f t="shared" si="8"/>
        <v>51</v>
      </c>
      <c r="F42" s="3">
        <v>9</v>
      </c>
      <c r="G42" s="3">
        <v>22</v>
      </c>
      <c r="H42" s="3">
        <v>7</v>
      </c>
      <c r="I42" s="3">
        <v>9</v>
      </c>
      <c r="J42" s="3">
        <v>4</v>
      </c>
      <c r="K42" s="11"/>
    </row>
    <row r="43" spans="1:11" ht="15" customHeight="1">
      <c r="A43" s="3">
        <f t="shared" si="9"/>
        <v>42</v>
      </c>
      <c r="B43" s="4">
        <f t="shared" si="10"/>
        <v>40836</v>
      </c>
      <c r="C43" s="5">
        <f t="shared" si="11"/>
        <v>798</v>
      </c>
      <c r="D43" s="8" t="s">
        <v>32</v>
      </c>
      <c r="E43" s="3">
        <f t="shared" si="8"/>
        <v>35</v>
      </c>
      <c r="F43" s="3">
        <v>3</v>
      </c>
      <c r="G43" s="3">
        <v>17</v>
      </c>
      <c r="H43" s="3">
        <v>11</v>
      </c>
      <c r="I43" s="3">
        <v>1</v>
      </c>
      <c r="J43" s="3">
        <v>3</v>
      </c>
      <c r="K43" s="11"/>
    </row>
    <row r="44" spans="1:11" ht="15" customHeight="1">
      <c r="A44" s="3">
        <f t="shared" si="9"/>
        <v>43</v>
      </c>
      <c r="B44" s="4">
        <f t="shared" si="10"/>
        <v>40843</v>
      </c>
      <c r="C44" s="5">
        <f t="shared" si="11"/>
        <v>799</v>
      </c>
      <c r="D44" s="46" t="s">
        <v>53</v>
      </c>
      <c r="E44" s="3">
        <f t="shared" si="8"/>
        <v>34</v>
      </c>
      <c r="F44" s="19">
        <v>8</v>
      </c>
      <c r="G44" s="3">
        <v>12</v>
      </c>
      <c r="H44" s="3">
        <v>7</v>
      </c>
      <c r="I44" s="3">
        <v>2</v>
      </c>
      <c r="J44" s="3">
        <v>5</v>
      </c>
      <c r="K44" s="11"/>
    </row>
    <row r="45" spans="1:10" ht="15" customHeight="1">
      <c r="A45" s="3"/>
      <c r="B45" s="34" t="s">
        <v>3</v>
      </c>
      <c r="C45" s="5"/>
      <c r="D45" s="8"/>
      <c r="E45" s="1">
        <f aca="true" t="shared" si="12" ref="E45:J45">SUM(E38:E44)</f>
        <v>293</v>
      </c>
      <c r="F45" s="1">
        <f t="shared" si="12"/>
        <v>38</v>
      </c>
      <c r="G45" s="1">
        <f t="shared" si="12"/>
        <v>126</v>
      </c>
      <c r="H45" s="1">
        <f t="shared" si="12"/>
        <v>43</v>
      </c>
      <c r="I45" s="1">
        <f t="shared" si="12"/>
        <v>70</v>
      </c>
      <c r="J45" s="1">
        <f t="shared" si="12"/>
        <v>16</v>
      </c>
    </row>
    <row r="46" spans="1:10" ht="15" customHeight="1">
      <c r="A46" s="3"/>
      <c r="B46" s="39" t="s">
        <v>1</v>
      </c>
      <c r="C46" s="5"/>
      <c r="D46" s="8"/>
      <c r="E46" s="43">
        <f aca="true" t="shared" si="13" ref="E46:J46">E45/7</f>
        <v>41.857142857142854</v>
      </c>
      <c r="F46" s="43">
        <f t="shared" si="13"/>
        <v>5.428571428571429</v>
      </c>
      <c r="G46" s="43">
        <f t="shared" si="13"/>
        <v>18</v>
      </c>
      <c r="H46" s="43">
        <f t="shared" si="13"/>
        <v>6.142857142857143</v>
      </c>
      <c r="I46" s="43">
        <f t="shared" si="13"/>
        <v>10</v>
      </c>
      <c r="J46" s="43">
        <f t="shared" si="13"/>
        <v>2.2857142857142856</v>
      </c>
    </row>
    <row r="47" spans="1:10" ht="15" customHeight="1">
      <c r="A47" s="33"/>
      <c r="B47" s="39" t="s">
        <v>26</v>
      </c>
      <c r="C47" s="39"/>
      <c r="D47" s="40"/>
      <c r="E47" s="42">
        <f>SUM(F47:K47)</f>
        <v>1</v>
      </c>
      <c r="F47" s="42">
        <f>F45/$E$45</f>
        <v>0.1296928327645051</v>
      </c>
      <c r="G47" s="42">
        <f>G45/$E$45</f>
        <v>0.4300341296928328</v>
      </c>
      <c r="H47" s="42">
        <f>H45/$E$45</f>
        <v>0.14675767918088736</v>
      </c>
      <c r="I47" s="42">
        <f>I45/$E$45</f>
        <v>0.23890784982935154</v>
      </c>
      <c r="J47" s="42">
        <f>J45/$E$45</f>
        <v>0.05460750853242321</v>
      </c>
    </row>
    <row r="48" ht="15" customHeight="1"/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M50" sqref="M50"/>
    </sheetView>
  </sheetViews>
  <sheetFormatPr defaultColWidth="8.796875" defaultRowHeight="15"/>
  <cols>
    <col min="1" max="1" width="3.796875" style="11" customWidth="1"/>
    <col min="2" max="2" width="7.796875" style="12" customWidth="1"/>
    <col min="3" max="3" width="4.796875" style="13" customWidth="1"/>
    <col min="4" max="4" width="25.796875" style="14" customWidth="1"/>
    <col min="5" max="5" width="6.796875" style="11" customWidth="1"/>
    <col min="6" max="10" width="5.796875" style="11" customWidth="1"/>
    <col min="11" max="11" width="5.796875" style="15" customWidth="1"/>
    <col min="12" max="12" width="5.796875" style="11" customWidth="1"/>
    <col min="13" max="13" width="14.296875" style="7" customWidth="1"/>
    <col min="14" max="19" width="6.796875" style="7" customWidth="1"/>
    <col min="20" max="16384" width="8.8984375" style="7" customWidth="1"/>
  </cols>
  <sheetData>
    <row r="1" spans="1:14" s="31" customFormat="1" ht="15" customHeight="1" thickBot="1">
      <c r="A1" s="24" t="s">
        <v>2</v>
      </c>
      <c r="B1" s="25" t="s">
        <v>27</v>
      </c>
      <c r="C1" s="26" t="s">
        <v>15</v>
      </c>
      <c r="D1" s="27" t="s">
        <v>8</v>
      </c>
      <c r="E1" s="25" t="s">
        <v>0</v>
      </c>
      <c r="F1" s="29" t="s">
        <v>21</v>
      </c>
      <c r="G1" s="29" t="s">
        <v>22</v>
      </c>
      <c r="H1" s="29" t="s">
        <v>23</v>
      </c>
      <c r="I1" s="29" t="s">
        <v>25</v>
      </c>
      <c r="J1" s="29" t="s">
        <v>24</v>
      </c>
      <c r="K1" s="25" t="s">
        <v>5</v>
      </c>
      <c r="L1" s="28" t="s">
        <v>6</v>
      </c>
      <c r="M1" s="30" t="s">
        <v>7</v>
      </c>
      <c r="N1" s="2">
        <v>108992</v>
      </c>
    </row>
    <row r="2" spans="1:15" ht="15" customHeight="1">
      <c r="A2" s="20">
        <v>13</v>
      </c>
      <c r="B2" s="21">
        <v>40997</v>
      </c>
      <c r="C2" s="22">
        <v>800</v>
      </c>
      <c r="D2" s="23" t="s">
        <v>54</v>
      </c>
      <c r="E2" s="20">
        <f aca="true" t="shared" si="0" ref="E2:E32">SUM(F2:K2)</f>
        <v>88</v>
      </c>
      <c r="F2" s="20">
        <v>25</v>
      </c>
      <c r="G2" s="20">
        <v>36</v>
      </c>
      <c r="H2" s="20" t="s">
        <v>4</v>
      </c>
      <c r="I2" s="20">
        <v>16</v>
      </c>
      <c r="J2" s="20">
        <v>11</v>
      </c>
      <c r="K2" s="20"/>
      <c r="L2" s="20"/>
      <c r="N2" s="7">
        <f>IF(E2&gt;0,N1+E2,)</f>
        <v>109080</v>
      </c>
      <c r="O2" s="31"/>
    </row>
    <row r="3" spans="1:15" ht="15" customHeight="1">
      <c r="A3" s="3">
        <f aca="true" t="shared" si="1" ref="A3:A32">A2+1</f>
        <v>14</v>
      </c>
      <c r="B3" s="4">
        <f aca="true" t="shared" si="2" ref="B3:B32">B2+7</f>
        <v>41004</v>
      </c>
      <c r="C3" s="5">
        <f aca="true" t="shared" si="3" ref="C3:C32">C2+1</f>
        <v>801</v>
      </c>
      <c r="D3" s="23" t="s">
        <v>36</v>
      </c>
      <c r="E3" s="3">
        <f t="shared" si="0"/>
        <v>160</v>
      </c>
      <c r="F3" s="9">
        <v>30</v>
      </c>
      <c r="G3" s="9">
        <v>54</v>
      </c>
      <c r="H3" s="9">
        <v>23</v>
      </c>
      <c r="I3" s="9">
        <v>23</v>
      </c>
      <c r="J3" s="9">
        <v>30</v>
      </c>
      <c r="K3" s="3"/>
      <c r="L3" s="3"/>
      <c r="N3" s="7">
        <f aca="true" t="shared" si="4" ref="N3:N32">IF(E3&gt;0,N2+E3,)</f>
        <v>109240</v>
      </c>
      <c r="O3" s="31"/>
    </row>
    <row r="4" spans="1:15" ht="15" customHeight="1">
      <c r="A4" s="3">
        <f t="shared" si="1"/>
        <v>15</v>
      </c>
      <c r="B4" s="4">
        <f t="shared" si="2"/>
        <v>41011</v>
      </c>
      <c r="C4" s="5">
        <f t="shared" si="3"/>
        <v>802</v>
      </c>
      <c r="D4" s="23" t="s">
        <v>10</v>
      </c>
      <c r="E4" s="3">
        <f t="shared" si="0"/>
        <v>178</v>
      </c>
      <c r="F4" s="9">
        <v>37</v>
      </c>
      <c r="G4" s="9">
        <v>62</v>
      </c>
      <c r="H4" s="9">
        <v>21</v>
      </c>
      <c r="I4" s="9">
        <v>37</v>
      </c>
      <c r="J4" s="9">
        <v>21</v>
      </c>
      <c r="K4" s="3"/>
      <c r="L4" s="3"/>
      <c r="N4" s="7">
        <f t="shared" si="4"/>
        <v>109418</v>
      </c>
      <c r="O4" s="31"/>
    </row>
    <row r="5" spans="1:15" ht="15" customHeight="1">
      <c r="A5" s="3">
        <f t="shared" si="1"/>
        <v>16</v>
      </c>
      <c r="B5" s="4">
        <f t="shared" si="2"/>
        <v>41018</v>
      </c>
      <c r="C5" s="5">
        <f t="shared" si="3"/>
        <v>803</v>
      </c>
      <c r="D5" s="6" t="s">
        <v>33</v>
      </c>
      <c r="E5" s="3">
        <f t="shared" si="0"/>
        <v>185</v>
      </c>
      <c r="F5" s="9">
        <v>32</v>
      </c>
      <c r="G5" s="9">
        <v>47</v>
      </c>
      <c r="H5" s="9">
        <v>51</v>
      </c>
      <c r="I5" s="9">
        <v>31</v>
      </c>
      <c r="J5" s="9">
        <v>24</v>
      </c>
      <c r="K5" s="3"/>
      <c r="L5" s="3"/>
      <c r="N5" s="7">
        <f t="shared" si="4"/>
        <v>109603</v>
      </c>
      <c r="O5" s="31"/>
    </row>
    <row r="6" spans="1:15" ht="15" customHeight="1">
      <c r="A6" s="3">
        <f t="shared" si="1"/>
        <v>17</v>
      </c>
      <c r="B6" s="4">
        <f t="shared" si="2"/>
        <v>41025</v>
      </c>
      <c r="C6" s="5">
        <f t="shared" si="3"/>
        <v>804</v>
      </c>
      <c r="D6" s="45" t="s">
        <v>55</v>
      </c>
      <c r="E6" s="3">
        <f t="shared" si="0"/>
        <v>160</v>
      </c>
      <c r="F6" s="9">
        <v>39</v>
      </c>
      <c r="G6" s="9">
        <v>55</v>
      </c>
      <c r="H6" s="9">
        <v>28</v>
      </c>
      <c r="I6" s="9">
        <v>30</v>
      </c>
      <c r="J6" s="9">
        <v>8</v>
      </c>
      <c r="K6" s="3"/>
      <c r="L6" s="3"/>
      <c r="N6" s="7">
        <f t="shared" si="4"/>
        <v>109763</v>
      </c>
      <c r="O6" s="31"/>
    </row>
    <row r="7" spans="1:15" ht="15" customHeight="1">
      <c r="A7" s="3">
        <f t="shared" si="1"/>
        <v>18</v>
      </c>
      <c r="B7" s="4">
        <f t="shared" si="2"/>
        <v>41032</v>
      </c>
      <c r="C7" s="5">
        <f t="shared" si="3"/>
        <v>805</v>
      </c>
      <c r="D7" s="45" t="s">
        <v>19</v>
      </c>
      <c r="E7" s="3">
        <f t="shared" si="0"/>
        <v>311</v>
      </c>
      <c r="F7" s="9">
        <v>35</v>
      </c>
      <c r="G7" s="9">
        <v>64</v>
      </c>
      <c r="H7" s="9">
        <v>56</v>
      </c>
      <c r="I7" s="9">
        <v>43</v>
      </c>
      <c r="J7" s="9">
        <v>113</v>
      </c>
      <c r="K7" s="3"/>
      <c r="L7" s="3"/>
      <c r="N7" s="7">
        <f t="shared" si="4"/>
        <v>110074</v>
      </c>
      <c r="O7" s="31"/>
    </row>
    <row r="8" spans="1:15" ht="15" customHeight="1">
      <c r="A8" s="3">
        <f t="shared" si="1"/>
        <v>19</v>
      </c>
      <c r="B8" s="4">
        <f t="shared" si="2"/>
        <v>41039</v>
      </c>
      <c r="C8" s="5">
        <f t="shared" si="3"/>
        <v>806</v>
      </c>
      <c r="D8" s="6" t="s">
        <v>58</v>
      </c>
      <c r="E8" s="3">
        <f t="shared" si="0"/>
        <v>158</v>
      </c>
      <c r="F8" s="9">
        <v>33</v>
      </c>
      <c r="G8" s="9">
        <v>47</v>
      </c>
      <c r="H8" s="9">
        <v>28</v>
      </c>
      <c r="I8" s="9">
        <v>35</v>
      </c>
      <c r="J8" s="9">
        <v>15</v>
      </c>
      <c r="K8" s="3"/>
      <c r="L8" s="3"/>
      <c r="N8" s="7">
        <f t="shared" si="4"/>
        <v>110232</v>
      </c>
      <c r="O8" s="31"/>
    </row>
    <row r="9" spans="1:15" ht="15" customHeight="1">
      <c r="A9" s="3">
        <f t="shared" si="1"/>
        <v>20</v>
      </c>
      <c r="B9" s="4">
        <f t="shared" si="2"/>
        <v>41046</v>
      </c>
      <c r="C9" s="5">
        <f t="shared" si="3"/>
        <v>807</v>
      </c>
      <c r="D9" s="6" t="s">
        <v>56</v>
      </c>
      <c r="E9" s="3">
        <f t="shared" si="0"/>
        <v>132</v>
      </c>
      <c r="F9" s="9">
        <v>29</v>
      </c>
      <c r="G9" s="9">
        <v>31</v>
      </c>
      <c r="H9" s="9">
        <v>27</v>
      </c>
      <c r="I9" s="9">
        <v>26</v>
      </c>
      <c r="J9" s="9">
        <v>19</v>
      </c>
      <c r="K9" s="3"/>
      <c r="L9" s="3"/>
      <c r="N9" s="7">
        <f t="shared" si="4"/>
        <v>110364</v>
      </c>
      <c r="O9" s="31"/>
    </row>
    <row r="10" spans="1:15" ht="15" customHeight="1">
      <c r="A10" s="3">
        <f t="shared" si="1"/>
        <v>21</v>
      </c>
      <c r="B10" s="4">
        <f t="shared" si="2"/>
        <v>41053</v>
      </c>
      <c r="C10" s="5">
        <f t="shared" si="3"/>
        <v>808</v>
      </c>
      <c r="D10" s="6" t="s">
        <v>9</v>
      </c>
      <c r="E10" s="3">
        <f t="shared" si="0"/>
        <v>164</v>
      </c>
      <c r="F10" s="9">
        <v>26</v>
      </c>
      <c r="G10" s="9">
        <v>57</v>
      </c>
      <c r="H10" s="9">
        <v>27</v>
      </c>
      <c r="I10" s="9">
        <v>37</v>
      </c>
      <c r="J10" s="9">
        <v>17</v>
      </c>
      <c r="K10" s="3"/>
      <c r="L10" s="3"/>
      <c r="N10" s="7">
        <f t="shared" si="4"/>
        <v>110528</v>
      </c>
      <c r="O10" s="31"/>
    </row>
    <row r="11" spans="1:15" ht="15" customHeight="1">
      <c r="A11" s="3">
        <f t="shared" si="1"/>
        <v>22</v>
      </c>
      <c r="B11" s="4">
        <f t="shared" si="2"/>
        <v>41060</v>
      </c>
      <c r="C11" s="5">
        <f t="shared" si="3"/>
        <v>809</v>
      </c>
      <c r="D11" s="45" t="s">
        <v>45</v>
      </c>
      <c r="E11" s="3">
        <f t="shared" si="0"/>
        <v>189</v>
      </c>
      <c r="F11" s="9">
        <v>35</v>
      </c>
      <c r="G11" s="9">
        <v>63</v>
      </c>
      <c r="H11" s="9">
        <v>30</v>
      </c>
      <c r="I11" s="9">
        <v>34</v>
      </c>
      <c r="J11" s="9">
        <v>27</v>
      </c>
      <c r="K11" s="3"/>
      <c r="L11" s="3"/>
      <c r="N11" s="7">
        <f t="shared" si="4"/>
        <v>110717</v>
      </c>
      <c r="O11" s="31"/>
    </row>
    <row r="12" spans="1:15" ht="15" customHeight="1">
      <c r="A12" s="3">
        <f t="shared" si="1"/>
        <v>23</v>
      </c>
      <c r="B12" s="4">
        <f t="shared" si="2"/>
        <v>41067</v>
      </c>
      <c r="C12" s="5">
        <f t="shared" si="3"/>
        <v>810</v>
      </c>
      <c r="D12" s="45" t="s">
        <v>57</v>
      </c>
      <c r="E12" s="3">
        <f t="shared" si="0"/>
        <v>221</v>
      </c>
      <c r="F12" s="9">
        <v>47</v>
      </c>
      <c r="G12" s="9">
        <v>67</v>
      </c>
      <c r="H12" s="9">
        <v>19</v>
      </c>
      <c r="I12" s="9">
        <v>33</v>
      </c>
      <c r="J12" s="9">
        <v>19</v>
      </c>
      <c r="K12" s="3">
        <v>36</v>
      </c>
      <c r="L12" s="3"/>
      <c r="M12" s="7" t="s">
        <v>59</v>
      </c>
      <c r="N12" s="7">
        <f t="shared" si="4"/>
        <v>110938</v>
      </c>
      <c r="O12" s="31"/>
    </row>
    <row r="13" spans="1:15" ht="15" customHeight="1">
      <c r="A13" s="3">
        <f t="shared" si="1"/>
        <v>24</v>
      </c>
      <c r="B13" s="4">
        <f t="shared" si="2"/>
        <v>41074</v>
      </c>
      <c r="C13" s="5">
        <f t="shared" si="3"/>
        <v>811</v>
      </c>
      <c r="D13" s="6" t="s">
        <v>60</v>
      </c>
      <c r="E13" s="9">
        <f t="shared" si="0"/>
        <v>167</v>
      </c>
      <c r="F13" s="9">
        <v>35</v>
      </c>
      <c r="G13" s="9">
        <v>49</v>
      </c>
      <c r="H13" s="9">
        <v>23</v>
      </c>
      <c r="I13" s="9">
        <v>40</v>
      </c>
      <c r="J13" s="9">
        <v>20</v>
      </c>
      <c r="K13" s="3"/>
      <c r="L13" s="3"/>
      <c r="M13" s="32"/>
      <c r="N13" s="7">
        <f t="shared" si="4"/>
        <v>111105</v>
      </c>
      <c r="O13" s="31"/>
    </row>
    <row r="14" spans="1:15" ht="15" customHeight="1">
      <c r="A14" s="3">
        <f t="shared" si="1"/>
        <v>25</v>
      </c>
      <c r="B14" s="4">
        <f t="shared" si="2"/>
        <v>41081</v>
      </c>
      <c r="C14" s="5">
        <f t="shared" si="3"/>
        <v>812</v>
      </c>
      <c r="D14" s="46" t="s">
        <v>14</v>
      </c>
      <c r="E14" s="3">
        <f t="shared" si="0"/>
        <v>134</v>
      </c>
      <c r="F14" s="9">
        <v>19</v>
      </c>
      <c r="G14" s="9">
        <v>55</v>
      </c>
      <c r="H14" s="9">
        <v>22</v>
      </c>
      <c r="I14" s="9">
        <v>24</v>
      </c>
      <c r="J14" s="9">
        <v>14</v>
      </c>
      <c r="K14" s="3"/>
      <c r="L14" s="3"/>
      <c r="N14" s="7">
        <f t="shared" si="4"/>
        <v>111239</v>
      </c>
      <c r="O14" s="31"/>
    </row>
    <row r="15" spans="1:15" ht="15" customHeight="1">
      <c r="A15" s="3">
        <f t="shared" si="1"/>
        <v>26</v>
      </c>
      <c r="B15" s="4">
        <f t="shared" si="2"/>
        <v>41088</v>
      </c>
      <c r="C15" s="5">
        <f t="shared" si="3"/>
        <v>813</v>
      </c>
      <c r="D15" s="46" t="s">
        <v>61</v>
      </c>
      <c r="E15" s="3">
        <f t="shared" si="0"/>
        <v>205</v>
      </c>
      <c r="F15" s="9">
        <v>21</v>
      </c>
      <c r="G15" s="9">
        <v>66</v>
      </c>
      <c r="H15" s="9">
        <v>35</v>
      </c>
      <c r="I15" s="9">
        <v>47</v>
      </c>
      <c r="J15" s="9">
        <v>24</v>
      </c>
      <c r="K15" s="3">
        <v>12</v>
      </c>
      <c r="L15" s="3"/>
      <c r="M15" s="7" t="s">
        <v>69</v>
      </c>
      <c r="N15" s="7">
        <f t="shared" si="4"/>
        <v>111444</v>
      </c>
      <c r="O15" s="31"/>
    </row>
    <row r="16" spans="1:15" ht="15" customHeight="1">
      <c r="A16" s="3">
        <f t="shared" si="1"/>
        <v>27</v>
      </c>
      <c r="B16" s="4">
        <f t="shared" si="2"/>
        <v>41095</v>
      </c>
      <c r="C16" s="5">
        <f t="shared" si="3"/>
        <v>814</v>
      </c>
      <c r="D16" s="14" t="s">
        <v>62</v>
      </c>
      <c r="E16" s="3">
        <f t="shared" si="0"/>
        <v>158</v>
      </c>
      <c r="F16" s="9">
        <v>35</v>
      </c>
      <c r="G16" s="9">
        <v>56</v>
      </c>
      <c r="H16" s="9">
        <v>20</v>
      </c>
      <c r="I16" s="9">
        <v>29</v>
      </c>
      <c r="J16" s="9">
        <v>11</v>
      </c>
      <c r="K16" s="3">
        <v>7</v>
      </c>
      <c r="L16" s="3"/>
      <c r="M16" s="7" t="s">
        <v>38</v>
      </c>
      <c r="N16" s="7">
        <f t="shared" si="4"/>
        <v>111602</v>
      </c>
      <c r="O16" s="31"/>
    </row>
    <row r="17" spans="1:15" ht="15" customHeight="1">
      <c r="A17" s="3">
        <f t="shared" si="1"/>
        <v>28</v>
      </c>
      <c r="B17" s="4">
        <f t="shared" si="2"/>
        <v>41102</v>
      </c>
      <c r="C17" s="5">
        <f t="shared" si="3"/>
        <v>815</v>
      </c>
      <c r="D17" s="45" t="s">
        <v>64</v>
      </c>
      <c r="E17" s="3">
        <f t="shared" si="0"/>
        <v>211</v>
      </c>
      <c r="F17" s="9">
        <v>43</v>
      </c>
      <c r="G17" s="9">
        <v>66</v>
      </c>
      <c r="H17" s="9">
        <v>38</v>
      </c>
      <c r="I17" s="9">
        <v>32</v>
      </c>
      <c r="J17" s="9">
        <v>16</v>
      </c>
      <c r="K17" s="3">
        <v>16</v>
      </c>
      <c r="L17" s="3"/>
      <c r="M17" s="7" t="s">
        <v>63</v>
      </c>
      <c r="N17" s="7">
        <f t="shared" si="4"/>
        <v>111813</v>
      </c>
      <c r="O17" s="31"/>
    </row>
    <row r="18" spans="1:15" ht="15" customHeight="1">
      <c r="A18" s="3">
        <f t="shared" si="1"/>
        <v>29</v>
      </c>
      <c r="B18" s="4">
        <f t="shared" si="2"/>
        <v>41109</v>
      </c>
      <c r="C18" s="5">
        <f t="shared" si="3"/>
        <v>816</v>
      </c>
      <c r="D18" s="8" t="s">
        <v>66</v>
      </c>
      <c r="E18" s="3">
        <f t="shared" si="0"/>
        <v>224</v>
      </c>
      <c r="F18" s="9">
        <v>39</v>
      </c>
      <c r="G18" s="9">
        <v>73</v>
      </c>
      <c r="H18" s="9">
        <v>29</v>
      </c>
      <c r="I18" s="9">
        <v>40</v>
      </c>
      <c r="J18" s="9">
        <v>24</v>
      </c>
      <c r="K18" s="3">
        <v>19</v>
      </c>
      <c r="L18" s="3"/>
      <c r="M18" s="7" t="s">
        <v>65</v>
      </c>
      <c r="N18" s="7">
        <f t="shared" si="4"/>
        <v>112037</v>
      </c>
      <c r="O18" s="31"/>
    </row>
    <row r="19" spans="1:15" ht="15" customHeight="1">
      <c r="A19" s="3">
        <f t="shared" si="1"/>
        <v>30</v>
      </c>
      <c r="B19" s="4">
        <f t="shared" si="2"/>
        <v>41116</v>
      </c>
      <c r="C19" s="5">
        <f t="shared" si="3"/>
        <v>817</v>
      </c>
      <c r="D19" s="46" t="s">
        <v>67</v>
      </c>
      <c r="E19" s="3">
        <f t="shared" si="0"/>
        <v>202</v>
      </c>
      <c r="F19" s="9">
        <v>36</v>
      </c>
      <c r="G19" s="9">
        <v>65</v>
      </c>
      <c r="H19" s="9">
        <v>23</v>
      </c>
      <c r="I19" s="9">
        <v>41</v>
      </c>
      <c r="J19" s="9">
        <v>26</v>
      </c>
      <c r="K19" s="3">
        <v>11</v>
      </c>
      <c r="L19" s="3"/>
      <c r="M19" s="7" t="s">
        <v>70</v>
      </c>
      <c r="N19" s="7">
        <f t="shared" si="4"/>
        <v>112239</v>
      </c>
      <c r="O19" s="31"/>
    </row>
    <row r="20" spans="1:15" ht="15" customHeight="1">
      <c r="A20" s="3">
        <f t="shared" si="1"/>
        <v>31</v>
      </c>
      <c r="B20" s="4">
        <f t="shared" si="2"/>
        <v>41123</v>
      </c>
      <c r="C20" s="5">
        <f t="shared" si="3"/>
        <v>818</v>
      </c>
      <c r="D20" s="45" t="s">
        <v>68</v>
      </c>
      <c r="E20" s="3">
        <f t="shared" si="0"/>
        <v>218</v>
      </c>
      <c r="F20" s="9">
        <v>59</v>
      </c>
      <c r="G20" s="9">
        <v>76</v>
      </c>
      <c r="H20" s="9">
        <v>29</v>
      </c>
      <c r="I20" s="9">
        <v>35</v>
      </c>
      <c r="J20" s="9">
        <v>19</v>
      </c>
      <c r="K20" s="3"/>
      <c r="L20" s="3"/>
      <c r="N20" s="7">
        <f t="shared" si="4"/>
        <v>112457</v>
      </c>
      <c r="O20" s="31"/>
    </row>
    <row r="21" spans="1:15" ht="15" customHeight="1">
      <c r="A21" s="3">
        <f t="shared" si="1"/>
        <v>32</v>
      </c>
      <c r="B21" s="4">
        <f t="shared" si="2"/>
        <v>41130</v>
      </c>
      <c r="C21" s="5">
        <f t="shared" si="3"/>
        <v>819</v>
      </c>
      <c r="D21" s="45" t="s">
        <v>72</v>
      </c>
      <c r="E21" s="3">
        <f t="shared" si="0"/>
        <v>214</v>
      </c>
      <c r="F21" s="9">
        <v>39</v>
      </c>
      <c r="G21" s="9">
        <v>72</v>
      </c>
      <c r="H21" s="9">
        <v>41</v>
      </c>
      <c r="I21" s="9">
        <v>39</v>
      </c>
      <c r="J21" s="9">
        <v>23</v>
      </c>
      <c r="K21" s="3"/>
      <c r="L21" s="3"/>
      <c r="N21" s="7">
        <f t="shared" si="4"/>
        <v>112671</v>
      </c>
      <c r="O21" s="31"/>
    </row>
    <row r="22" spans="1:15" ht="15" customHeight="1">
      <c r="A22" s="3">
        <f t="shared" si="1"/>
        <v>33</v>
      </c>
      <c r="B22" s="4">
        <f t="shared" si="2"/>
        <v>41137</v>
      </c>
      <c r="C22" s="5">
        <f t="shared" si="3"/>
        <v>820</v>
      </c>
      <c r="D22" s="46" t="s">
        <v>17</v>
      </c>
      <c r="E22" s="3">
        <f t="shared" si="0"/>
        <v>187</v>
      </c>
      <c r="F22" s="9">
        <v>35</v>
      </c>
      <c r="G22" s="9">
        <v>64</v>
      </c>
      <c r="H22" s="9">
        <v>30</v>
      </c>
      <c r="I22" s="9">
        <v>38</v>
      </c>
      <c r="J22" s="9">
        <v>20</v>
      </c>
      <c r="K22" s="3"/>
      <c r="L22" s="3"/>
      <c r="N22" s="7">
        <f t="shared" si="4"/>
        <v>112858</v>
      </c>
      <c r="O22" s="31"/>
    </row>
    <row r="23" spans="1:15" ht="15" customHeight="1">
      <c r="A23" s="3">
        <f t="shared" si="1"/>
        <v>34</v>
      </c>
      <c r="B23" s="4">
        <f t="shared" si="2"/>
        <v>41144</v>
      </c>
      <c r="C23" s="5">
        <f t="shared" si="3"/>
        <v>821</v>
      </c>
      <c r="D23" s="45" t="s">
        <v>77</v>
      </c>
      <c r="E23" s="3">
        <f t="shared" si="0"/>
        <v>119</v>
      </c>
      <c r="F23" s="9">
        <v>20</v>
      </c>
      <c r="G23" s="9">
        <v>34</v>
      </c>
      <c r="H23" s="9">
        <v>20</v>
      </c>
      <c r="I23" s="9">
        <v>29</v>
      </c>
      <c r="J23" s="9">
        <v>16</v>
      </c>
      <c r="K23" s="3"/>
      <c r="L23" s="3"/>
      <c r="M23" s="10"/>
      <c r="N23" s="7">
        <f t="shared" si="4"/>
        <v>112977</v>
      </c>
      <c r="O23" s="31"/>
    </row>
    <row r="24" spans="1:15" ht="15" customHeight="1">
      <c r="A24" s="3">
        <f t="shared" si="1"/>
        <v>35</v>
      </c>
      <c r="B24" s="4">
        <f t="shared" si="2"/>
        <v>41151</v>
      </c>
      <c r="C24" s="5">
        <f t="shared" si="3"/>
        <v>822</v>
      </c>
      <c r="D24" s="46" t="s">
        <v>71</v>
      </c>
      <c r="E24" s="3">
        <f t="shared" si="0"/>
        <v>189</v>
      </c>
      <c r="F24" s="9">
        <v>32</v>
      </c>
      <c r="G24" s="9">
        <v>55</v>
      </c>
      <c r="H24" s="9">
        <v>24</v>
      </c>
      <c r="I24" s="9">
        <v>51</v>
      </c>
      <c r="J24" s="9">
        <v>27</v>
      </c>
      <c r="K24" s="3"/>
      <c r="L24" s="3"/>
      <c r="N24" s="7">
        <f t="shared" si="4"/>
        <v>113166</v>
      </c>
      <c r="O24" s="31"/>
    </row>
    <row r="25" spans="1:15" ht="15" customHeight="1">
      <c r="A25" s="3">
        <f t="shared" si="1"/>
        <v>36</v>
      </c>
      <c r="B25" s="4">
        <f t="shared" si="2"/>
        <v>41158</v>
      </c>
      <c r="C25" s="5">
        <f t="shared" si="3"/>
        <v>823</v>
      </c>
      <c r="D25" s="6" t="s">
        <v>55</v>
      </c>
      <c r="E25" s="3">
        <f t="shared" si="0"/>
        <v>147</v>
      </c>
      <c r="F25" s="9">
        <v>33</v>
      </c>
      <c r="G25" s="9">
        <v>43</v>
      </c>
      <c r="H25" s="9">
        <v>26</v>
      </c>
      <c r="I25" s="9">
        <v>27</v>
      </c>
      <c r="J25" s="9">
        <v>18</v>
      </c>
      <c r="K25" s="3"/>
      <c r="L25" s="3"/>
      <c r="N25" s="7">
        <f t="shared" si="4"/>
        <v>113313</v>
      </c>
      <c r="O25" s="31"/>
    </row>
    <row r="26" spans="1:15" ht="15" customHeight="1">
      <c r="A26" s="3">
        <f t="shared" si="1"/>
        <v>37</v>
      </c>
      <c r="B26" s="4">
        <f t="shared" si="2"/>
        <v>41165</v>
      </c>
      <c r="C26" s="5">
        <f t="shared" si="3"/>
        <v>824</v>
      </c>
      <c r="D26" s="45" t="s">
        <v>46</v>
      </c>
      <c r="E26" s="3">
        <f t="shared" si="0"/>
        <v>151</v>
      </c>
      <c r="F26" s="9">
        <v>19</v>
      </c>
      <c r="G26" s="9">
        <v>47</v>
      </c>
      <c r="H26" s="9">
        <v>30</v>
      </c>
      <c r="I26" s="9">
        <v>36</v>
      </c>
      <c r="J26" s="9">
        <v>19</v>
      </c>
      <c r="K26" s="3"/>
      <c r="L26" s="3">
        <f>E38</f>
        <v>31</v>
      </c>
      <c r="N26" s="7">
        <f t="shared" si="4"/>
        <v>113464</v>
      </c>
      <c r="O26" s="31"/>
    </row>
    <row r="27" spans="1:15" ht="15" customHeight="1">
      <c r="A27" s="3">
        <f t="shared" si="1"/>
        <v>38</v>
      </c>
      <c r="B27" s="4">
        <f t="shared" si="2"/>
        <v>41172</v>
      </c>
      <c r="C27" s="5">
        <f t="shared" si="3"/>
        <v>825</v>
      </c>
      <c r="D27" s="45" t="s">
        <v>47</v>
      </c>
      <c r="E27" s="3">
        <f>SUM(F27:K27)</f>
        <v>350</v>
      </c>
      <c r="F27" s="9">
        <v>42</v>
      </c>
      <c r="G27" s="9">
        <v>109</v>
      </c>
      <c r="H27" s="9">
        <v>54</v>
      </c>
      <c r="I27" s="9">
        <v>67</v>
      </c>
      <c r="J27" s="9">
        <v>46</v>
      </c>
      <c r="K27" s="3">
        <v>32</v>
      </c>
      <c r="L27" s="3">
        <f>E39+E40</f>
        <v>236</v>
      </c>
      <c r="M27" s="7" t="s">
        <v>75</v>
      </c>
      <c r="N27" s="7">
        <f t="shared" si="4"/>
        <v>113814</v>
      </c>
      <c r="O27" s="31"/>
    </row>
    <row r="28" spans="1:15" ht="15" customHeight="1">
      <c r="A28" s="3">
        <f t="shared" si="1"/>
        <v>39</v>
      </c>
      <c r="B28" s="4">
        <f t="shared" si="2"/>
        <v>41179</v>
      </c>
      <c r="C28" s="5">
        <f t="shared" si="3"/>
        <v>826</v>
      </c>
      <c r="D28" s="14" t="s">
        <v>35</v>
      </c>
      <c r="E28" s="3">
        <f t="shared" si="0"/>
        <v>144</v>
      </c>
      <c r="F28" s="9">
        <v>17</v>
      </c>
      <c r="G28" s="9">
        <v>42</v>
      </c>
      <c r="H28" s="9">
        <v>21</v>
      </c>
      <c r="I28" s="9">
        <v>35</v>
      </c>
      <c r="J28" s="9">
        <v>29</v>
      </c>
      <c r="K28" s="3"/>
      <c r="L28" s="3">
        <f>E41</f>
        <v>49</v>
      </c>
      <c r="N28" s="7">
        <f t="shared" si="4"/>
        <v>113958</v>
      </c>
      <c r="O28" s="31"/>
    </row>
    <row r="29" spans="1:15" ht="15" customHeight="1">
      <c r="A29" s="3">
        <f t="shared" si="1"/>
        <v>40</v>
      </c>
      <c r="B29" s="4">
        <f t="shared" si="2"/>
        <v>41186</v>
      </c>
      <c r="C29" s="5">
        <f t="shared" si="3"/>
        <v>827</v>
      </c>
      <c r="D29" s="46" t="s">
        <v>76</v>
      </c>
      <c r="E29" s="3">
        <f t="shared" si="0"/>
        <v>94</v>
      </c>
      <c r="F29" s="9">
        <v>6</v>
      </c>
      <c r="G29" s="9">
        <v>29</v>
      </c>
      <c r="H29" s="9">
        <v>22</v>
      </c>
      <c r="I29" s="9">
        <v>23</v>
      </c>
      <c r="J29" s="9">
        <v>14</v>
      </c>
      <c r="K29" s="3"/>
      <c r="L29" s="3">
        <f>E42</f>
        <v>32</v>
      </c>
      <c r="N29" s="7">
        <f t="shared" si="4"/>
        <v>114052</v>
      </c>
      <c r="O29" s="31"/>
    </row>
    <row r="30" spans="1:15" ht="15" customHeight="1">
      <c r="A30" s="3">
        <f t="shared" si="1"/>
        <v>41</v>
      </c>
      <c r="B30" s="4">
        <f t="shared" si="2"/>
        <v>41193</v>
      </c>
      <c r="C30" s="5">
        <f t="shared" si="3"/>
        <v>828</v>
      </c>
      <c r="D30" s="46" t="s">
        <v>18</v>
      </c>
      <c r="E30" s="3">
        <f t="shared" si="0"/>
        <v>179</v>
      </c>
      <c r="F30" s="9">
        <v>29</v>
      </c>
      <c r="G30" s="9">
        <v>52</v>
      </c>
      <c r="H30" s="9">
        <v>36</v>
      </c>
      <c r="I30" s="9">
        <v>36</v>
      </c>
      <c r="J30" s="9">
        <v>26</v>
      </c>
      <c r="K30" s="3"/>
      <c r="L30" s="3">
        <f>E43</f>
        <v>45</v>
      </c>
      <c r="N30" s="7">
        <f t="shared" si="4"/>
        <v>114231</v>
      </c>
      <c r="O30" s="31"/>
    </row>
    <row r="31" spans="1:15" ht="15" customHeight="1">
      <c r="A31" s="3">
        <f t="shared" si="1"/>
        <v>42</v>
      </c>
      <c r="B31" s="4">
        <f t="shared" si="2"/>
        <v>41200</v>
      </c>
      <c r="C31" s="5">
        <f t="shared" si="3"/>
        <v>829</v>
      </c>
      <c r="D31" s="8" t="s">
        <v>73</v>
      </c>
      <c r="E31" s="3">
        <f t="shared" si="0"/>
        <v>127</v>
      </c>
      <c r="F31" s="9">
        <v>17</v>
      </c>
      <c r="G31" s="9">
        <v>39</v>
      </c>
      <c r="H31" s="9">
        <v>18</v>
      </c>
      <c r="I31" s="9">
        <v>39</v>
      </c>
      <c r="J31" s="9">
        <v>14</v>
      </c>
      <c r="K31" s="3"/>
      <c r="L31" s="3">
        <f>E44</f>
        <v>35</v>
      </c>
      <c r="N31" s="7">
        <f t="shared" si="4"/>
        <v>114358</v>
      </c>
      <c r="O31" s="31"/>
    </row>
    <row r="32" spans="1:15" ht="15" customHeight="1">
      <c r="A32" s="3">
        <f t="shared" si="1"/>
        <v>43</v>
      </c>
      <c r="B32" s="4">
        <f t="shared" si="2"/>
        <v>41207</v>
      </c>
      <c r="C32" s="5">
        <f t="shared" si="3"/>
        <v>830</v>
      </c>
      <c r="D32" s="46" t="s">
        <v>32</v>
      </c>
      <c r="E32" s="3">
        <f t="shared" si="0"/>
        <v>150</v>
      </c>
      <c r="F32" s="9">
        <v>13</v>
      </c>
      <c r="G32" s="9">
        <v>42</v>
      </c>
      <c r="H32" s="9">
        <v>19</v>
      </c>
      <c r="I32" s="9">
        <v>43</v>
      </c>
      <c r="J32" s="9">
        <v>33</v>
      </c>
      <c r="K32" s="3"/>
      <c r="L32" s="3">
        <f>E45</f>
        <v>38</v>
      </c>
      <c r="N32" s="7">
        <f t="shared" si="4"/>
        <v>114508</v>
      </c>
      <c r="O32" s="31"/>
    </row>
    <row r="33" spans="1:15" ht="15" customHeight="1">
      <c r="A33" s="33"/>
      <c r="B33" s="34" t="s">
        <v>3</v>
      </c>
      <c r="C33" s="34"/>
      <c r="D33" s="35"/>
      <c r="E33" s="36">
        <f>SUM(E2:E32)</f>
        <v>5516</v>
      </c>
      <c r="F33" s="36">
        <f aca="true" t="shared" si="5" ref="F33:K33">SUM(F2:F32)</f>
        <v>957</v>
      </c>
      <c r="G33" s="36">
        <f t="shared" si="5"/>
        <v>1717</v>
      </c>
      <c r="H33" s="36">
        <f t="shared" si="5"/>
        <v>870</v>
      </c>
      <c r="I33" s="36">
        <f t="shared" si="5"/>
        <v>1096</v>
      </c>
      <c r="J33" s="36">
        <f t="shared" si="5"/>
        <v>743</v>
      </c>
      <c r="K33" s="36">
        <f t="shared" si="5"/>
        <v>133</v>
      </c>
      <c r="L33" s="36">
        <f>SUM(L2:L32)</f>
        <v>466</v>
      </c>
      <c r="M33" s="38"/>
      <c r="N33" s="38"/>
      <c r="O33" s="38"/>
    </row>
    <row r="34" spans="1:15" ht="15" customHeight="1">
      <c r="A34" s="33"/>
      <c r="B34" s="39" t="s">
        <v>1</v>
      </c>
      <c r="C34" s="39"/>
      <c r="D34" s="40"/>
      <c r="E34" s="41">
        <f>E33/31</f>
        <v>177.93548387096774</v>
      </c>
      <c r="F34" s="41">
        <f>F33/31</f>
        <v>30.870967741935484</v>
      </c>
      <c r="G34" s="41">
        <f>G33/31</f>
        <v>55.38709677419355</v>
      </c>
      <c r="H34" s="41">
        <f>H33/29</f>
        <v>30</v>
      </c>
      <c r="I34" s="41">
        <f>I33/31</f>
        <v>35.354838709677416</v>
      </c>
      <c r="J34" s="41">
        <f>J33/31</f>
        <v>23.967741935483872</v>
      </c>
      <c r="K34" s="41"/>
      <c r="M34" s="38"/>
      <c r="N34" s="38"/>
      <c r="O34" s="38"/>
    </row>
    <row r="35" spans="1:15" ht="15" customHeight="1">
      <c r="A35" s="33"/>
      <c r="B35" s="39" t="s">
        <v>26</v>
      </c>
      <c r="C35" s="39"/>
      <c r="D35" s="40"/>
      <c r="E35" s="42">
        <f>SUM(F35:K35)</f>
        <v>1</v>
      </c>
      <c r="F35" s="42">
        <f aca="true" t="shared" si="6" ref="F35:K35">F33/$E$33</f>
        <v>0.17349528643944886</v>
      </c>
      <c r="G35" s="42">
        <f t="shared" si="6"/>
        <v>0.31127628716461203</v>
      </c>
      <c r="H35" s="42">
        <f t="shared" si="6"/>
        <v>0.15772298767222626</v>
      </c>
      <c r="I35" s="42">
        <f t="shared" si="6"/>
        <v>0.1986947063089195</v>
      </c>
      <c r="J35" s="42">
        <f t="shared" si="6"/>
        <v>0.13469905728788978</v>
      </c>
      <c r="K35" s="42">
        <f t="shared" si="6"/>
        <v>0.024111675126903553</v>
      </c>
      <c r="L35" s="37" t="s">
        <v>4</v>
      </c>
      <c r="M35" s="38"/>
      <c r="N35" s="38"/>
      <c r="O35" s="38"/>
    </row>
    <row r="36" spans="2:11" ht="15" customHeight="1" thickBot="1">
      <c r="B36" s="16"/>
      <c r="C36" s="17"/>
      <c r="D36" s="18"/>
      <c r="K36" s="11"/>
    </row>
    <row r="37" spans="1:11" ht="15" customHeight="1" thickBot="1">
      <c r="A37" s="24" t="s">
        <v>2</v>
      </c>
      <c r="B37" s="25" t="s">
        <v>27</v>
      </c>
      <c r="C37" s="26" t="s">
        <v>15</v>
      </c>
      <c r="D37" s="27" t="s">
        <v>13</v>
      </c>
      <c r="E37" s="25" t="s">
        <v>0</v>
      </c>
      <c r="F37" s="29" t="s">
        <v>21</v>
      </c>
      <c r="G37" s="29" t="s">
        <v>22</v>
      </c>
      <c r="H37" s="29" t="s">
        <v>23</v>
      </c>
      <c r="I37" s="29" t="s">
        <v>25</v>
      </c>
      <c r="J37" s="29" t="s">
        <v>24</v>
      </c>
      <c r="K37" s="50" t="s">
        <v>5</v>
      </c>
    </row>
    <row r="38" spans="1:11" ht="15" customHeight="1">
      <c r="A38" s="20">
        <v>37</v>
      </c>
      <c r="B38" s="21">
        <v>41165</v>
      </c>
      <c r="C38" s="22">
        <v>824</v>
      </c>
      <c r="D38" s="49" t="s">
        <v>46</v>
      </c>
      <c r="E38" s="20">
        <f aca="true" t="shared" si="7" ref="E38:E44">SUM(F38:K38)</f>
        <v>31</v>
      </c>
      <c r="F38" s="20">
        <v>1</v>
      </c>
      <c r="G38" s="51">
        <v>12</v>
      </c>
      <c r="H38" s="51">
        <v>5</v>
      </c>
      <c r="I38" s="51">
        <v>12</v>
      </c>
      <c r="J38" s="52">
        <v>1</v>
      </c>
      <c r="K38" s="20"/>
    </row>
    <row r="39" spans="1:11" ht="15" customHeight="1">
      <c r="A39" s="3">
        <f>A38+1</f>
        <v>38</v>
      </c>
      <c r="B39" s="4">
        <f>B38+7</f>
        <v>41172</v>
      </c>
      <c r="C39" s="3">
        <f>C38+1</f>
        <v>825</v>
      </c>
      <c r="D39" s="45" t="s">
        <v>47</v>
      </c>
      <c r="E39" s="20">
        <f t="shared" si="7"/>
        <v>39</v>
      </c>
      <c r="F39" s="3">
        <v>2</v>
      </c>
      <c r="G39" s="9">
        <v>13</v>
      </c>
      <c r="H39" s="9">
        <v>9</v>
      </c>
      <c r="I39" s="9">
        <v>8</v>
      </c>
      <c r="J39" s="53">
        <v>7</v>
      </c>
      <c r="K39" s="3"/>
    </row>
    <row r="40" spans="1:13" ht="15" customHeight="1">
      <c r="A40" s="3">
        <f>A38+1</f>
        <v>38</v>
      </c>
      <c r="B40" s="4">
        <f>B38+7</f>
        <v>41172</v>
      </c>
      <c r="C40" s="5">
        <f>C38+1</f>
        <v>825</v>
      </c>
      <c r="D40" s="45" t="s">
        <v>74</v>
      </c>
      <c r="E40" s="3">
        <f t="shared" si="7"/>
        <v>197</v>
      </c>
      <c r="F40" s="3">
        <v>28</v>
      </c>
      <c r="G40" s="9">
        <v>55</v>
      </c>
      <c r="H40" s="9">
        <v>24</v>
      </c>
      <c r="I40" s="9">
        <v>33</v>
      </c>
      <c r="J40" s="53">
        <v>25</v>
      </c>
      <c r="K40" s="3">
        <v>32</v>
      </c>
      <c r="M40" s="7" t="s">
        <v>75</v>
      </c>
    </row>
    <row r="41" spans="1:11" ht="15" customHeight="1">
      <c r="A41" s="3">
        <f>A40+1</f>
        <v>39</v>
      </c>
      <c r="B41" s="4">
        <f>B40+7</f>
        <v>41179</v>
      </c>
      <c r="C41" s="5">
        <f>C40+1</f>
        <v>826</v>
      </c>
      <c r="D41" s="14" t="s">
        <v>35</v>
      </c>
      <c r="E41" s="3">
        <f t="shared" si="7"/>
        <v>49</v>
      </c>
      <c r="F41" s="3">
        <v>7</v>
      </c>
      <c r="G41" s="9">
        <v>8</v>
      </c>
      <c r="H41" s="9">
        <v>6</v>
      </c>
      <c r="I41" s="9">
        <v>15</v>
      </c>
      <c r="J41" s="53">
        <v>13</v>
      </c>
      <c r="K41" s="3"/>
    </row>
    <row r="42" spans="1:11" ht="15" customHeight="1">
      <c r="A42" s="3">
        <f>A41+1</f>
        <v>40</v>
      </c>
      <c r="B42" s="4">
        <f>B41+7</f>
        <v>41186</v>
      </c>
      <c r="C42" s="5">
        <f>C41+1</f>
        <v>827</v>
      </c>
      <c r="D42" s="46" t="s">
        <v>76</v>
      </c>
      <c r="E42" s="3">
        <f t="shared" si="7"/>
        <v>32</v>
      </c>
      <c r="F42" s="3">
        <v>2</v>
      </c>
      <c r="G42" s="9">
        <v>15</v>
      </c>
      <c r="H42" s="9">
        <v>10</v>
      </c>
      <c r="I42" s="9">
        <v>3</v>
      </c>
      <c r="J42" s="53">
        <v>2</v>
      </c>
      <c r="K42" s="3"/>
    </row>
    <row r="43" spans="1:11" ht="15" customHeight="1">
      <c r="A43" s="3">
        <f>A42+1</f>
        <v>41</v>
      </c>
      <c r="B43" s="4">
        <f>B42+7</f>
        <v>41193</v>
      </c>
      <c r="C43" s="5">
        <f>C42+1</f>
        <v>828</v>
      </c>
      <c r="D43" s="46" t="s">
        <v>18</v>
      </c>
      <c r="E43" s="3">
        <f t="shared" si="7"/>
        <v>45</v>
      </c>
      <c r="F43" s="3">
        <v>7</v>
      </c>
      <c r="G43" s="9">
        <v>13</v>
      </c>
      <c r="H43" s="9">
        <v>14</v>
      </c>
      <c r="I43" s="9">
        <v>9</v>
      </c>
      <c r="J43" s="53">
        <v>2</v>
      </c>
      <c r="K43" s="3"/>
    </row>
    <row r="44" spans="1:11" ht="15" customHeight="1">
      <c r="A44" s="3">
        <f>A43+1</f>
        <v>42</v>
      </c>
      <c r="B44" s="4">
        <f>B43+7</f>
        <v>41200</v>
      </c>
      <c r="C44" s="5">
        <f>C43+1</f>
        <v>829</v>
      </c>
      <c r="D44" s="8" t="s">
        <v>73</v>
      </c>
      <c r="E44" s="3">
        <f t="shared" si="7"/>
        <v>35</v>
      </c>
      <c r="F44" s="3">
        <v>7</v>
      </c>
      <c r="G44" s="9">
        <v>12</v>
      </c>
      <c r="H44" s="9">
        <v>6</v>
      </c>
      <c r="I44" s="9">
        <v>9</v>
      </c>
      <c r="J44" s="53">
        <v>1</v>
      </c>
      <c r="K44" s="3"/>
    </row>
    <row r="45" spans="1:11" ht="15" customHeight="1">
      <c r="A45" s="3">
        <f>A44+1</f>
        <v>43</v>
      </c>
      <c r="B45" s="4">
        <f>B44+7</f>
        <v>41207</v>
      </c>
      <c r="C45" s="5">
        <f>C44+1</f>
        <v>830</v>
      </c>
      <c r="D45" s="46" t="s">
        <v>32</v>
      </c>
      <c r="E45" s="3">
        <f>SUM(F45:K45)</f>
        <v>38</v>
      </c>
      <c r="F45" s="3">
        <v>2</v>
      </c>
      <c r="G45" s="9">
        <v>11</v>
      </c>
      <c r="H45" s="9">
        <v>7</v>
      </c>
      <c r="I45" s="9">
        <v>5</v>
      </c>
      <c r="J45" s="53">
        <v>13</v>
      </c>
      <c r="K45" s="3"/>
    </row>
    <row r="46" spans="1:11" ht="15" customHeight="1">
      <c r="A46" s="3"/>
      <c r="B46" s="34" t="s">
        <v>3</v>
      </c>
      <c r="C46" s="5"/>
      <c r="D46" s="8"/>
      <c r="E46" s="1">
        <f aca="true" t="shared" si="8" ref="E46:J46">SUM(E38:E45)</f>
        <v>466</v>
      </c>
      <c r="F46" s="1">
        <f t="shared" si="8"/>
        <v>56</v>
      </c>
      <c r="G46" s="1">
        <f t="shared" si="8"/>
        <v>139</v>
      </c>
      <c r="H46" s="1">
        <f t="shared" si="8"/>
        <v>81</v>
      </c>
      <c r="I46" s="1">
        <f t="shared" si="8"/>
        <v>94</v>
      </c>
      <c r="J46" s="47">
        <f t="shared" si="8"/>
        <v>64</v>
      </c>
      <c r="K46" s="1">
        <f>SUM(K38:K45)</f>
        <v>32</v>
      </c>
    </row>
    <row r="47" spans="1:11" ht="15" customHeight="1">
      <c r="A47" s="3"/>
      <c r="B47" s="39" t="s">
        <v>1</v>
      </c>
      <c r="C47" s="5"/>
      <c r="D47" s="8"/>
      <c r="E47" s="43">
        <f aca="true" t="shared" si="9" ref="E47:J47">E46/7</f>
        <v>66.57142857142857</v>
      </c>
      <c r="F47" s="43">
        <f t="shared" si="9"/>
        <v>8</v>
      </c>
      <c r="G47" s="43">
        <f t="shared" si="9"/>
        <v>19.857142857142858</v>
      </c>
      <c r="H47" s="43">
        <f t="shared" si="9"/>
        <v>11.571428571428571</v>
      </c>
      <c r="I47" s="43">
        <f t="shared" si="9"/>
        <v>13.428571428571429</v>
      </c>
      <c r="J47" s="48">
        <f t="shared" si="9"/>
        <v>9.142857142857142</v>
      </c>
      <c r="K47" s="3"/>
    </row>
    <row r="48" spans="1:11" ht="15" customHeight="1">
      <c r="A48" s="33"/>
      <c r="B48" s="39" t="s">
        <v>26</v>
      </c>
      <c r="C48" s="39"/>
      <c r="D48" s="40"/>
      <c r="E48" s="42">
        <f>SUM(F48:K48)</f>
        <v>1</v>
      </c>
      <c r="F48" s="42">
        <f aca="true" t="shared" si="10" ref="F48:K48">F46/$E$46</f>
        <v>0.12017167381974249</v>
      </c>
      <c r="G48" s="42">
        <f t="shared" si="10"/>
        <v>0.2982832618025751</v>
      </c>
      <c r="H48" s="42">
        <f t="shared" si="10"/>
        <v>0.17381974248927037</v>
      </c>
      <c r="I48" s="42">
        <f t="shared" si="10"/>
        <v>0.2017167381974249</v>
      </c>
      <c r="J48" s="42">
        <f t="shared" si="10"/>
        <v>0.13733905579399142</v>
      </c>
      <c r="K48" s="42">
        <f t="shared" si="10"/>
        <v>0.06866952789699571</v>
      </c>
    </row>
    <row r="49" ht="15" customHeight="1"/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  <ignoredErrors>
    <ignoredError sqref="B3:B32 B40:B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crchgr</cp:lastModifiedBy>
  <cp:lastPrinted>2004-11-05T11:23:07Z</cp:lastPrinted>
  <dcterms:created xsi:type="dcterms:W3CDTF">1998-07-08T05:34:34Z</dcterms:created>
  <dcterms:modified xsi:type="dcterms:W3CDTF">2012-12-19T08:47:59Z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